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2024 рік\"/>
    </mc:Choice>
  </mc:AlternateContent>
  <bookViews>
    <workbookView xWindow="0" yWindow="0" windowWidth="24000" windowHeight="9630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48" i="14" l="1"/>
  <c r="D15" i="14"/>
  <c r="D31" i="14"/>
  <c r="C22" i="14" l="1"/>
  <c r="C96" i="14" l="1"/>
  <c r="C95" i="14"/>
  <c r="C94" i="14"/>
  <c r="C93" i="14"/>
  <c r="C89" i="14"/>
  <c r="C85" i="14"/>
  <c r="C81" i="14"/>
  <c r="C70" i="14"/>
  <c r="C64" i="14"/>
  <c r="C57" i="14"/>
  <c r="C68" i="14" s="1"/>
  <c r="C52" i="14"/>
  <c r="C50" i="14"/>
  <c r="C15" i="14"/>
  <c r="C31" i="14"/>
  <c r="C36" i="14" s="1"/>
  <c r="C39" i="14" s="1"/>
  <c r="C43" i="14"/>
  <c r="C42" i="14"/>
  <c r="C25" i="14"/>
  <c r="C16" i="14"/>
  <c r="H60" i="14" l="1"/>
  <c r="G60" i="14"/>
  <c r="F45" i="14"/>
  <c r="F49" i="14"/>
  <c r="D70" i="14" l="1"/>
  <c r="F50" i="14" l="1"/>
  <c r="D25" i="14" l="1"/>
  <c r="D16" i="14"/>
  <c r="D22" i="14" l="1"/>
  <c r="D42" i="14" s="1"/>
  <c r="D9" i="14" l="1"/>
  <c r="H28" i="14" l="1"/>
  <c r="G28" i="14"/>
  <c r="H27" i="14"/>
  <c r="G27" i="14"/>
  <c r="H72" i="14" l="1"/>
  <c r="G72" i="14"/>
  <c r="F89" i="14" l="1"/>
  <c r="F85" i="14"/>
  <c r="D89" i="14"/>
  <c r="D95" i="14" l="1"/>
  <c r="D96" i="14"/>
  <c r="F96" i="14"/>
  <c r="F95" i="14"/>
  <c r="F94" i="14"/>
  <c r="D94" i="14"/>
  <c r="E96" i="14"/>
  <c r="E95" i="14"/>
  <c r="E94" i="14"/>
  <c r="E22" i="14" l="1"/>
  <c r="E42" i="14" s="1"/>
  <c r="F22" i="14"/>
  <c r="G76" i="14" l="1"/>
  <c r="E16" i="14" l="1"/>
  <c r="D81" i="14"/>
  <c r="D93" i="14" s="1"/>
  <c r="F81" i="14"/>
  <c r="F93" i="14" s="1"/>
  <c r="E81" i="14"/>
  <c r="C9" i="14" l="1"/>
  <c r="G48" i="14" l="1"/>
  <c r="H74" i="14" l="1"/>
  <c r="H75" i="14"/>
  <c r="H76" i="14"/>
  <c r="G30" i="14"/>
  <c r="F9" i="14" l="1"/>
  <c r="G66" i="14" l="1"/>
  <c r="G67" i="14"/>
  <c r="G53" i="14"/>
  <c r="G55" i="14"/>
  <c r="G59" i="14"/>
  <c r="G74" i="14"/>
  <c r="H82" i="14"/>
  <c r="H83" i="14"/>
  <c r="H84" i="14"/>
  <c r="H86" i="14"/>
  <c r="H87" i="14"/>
  <c r="H88" i="14"/>
  <c r="H90" i="14"/>
  <c r="H91" i="14"/>
  <c r="G82" i="14"/>
  <c r="G83" i="14"/>
  <c r="G84" i="14"/>
  <c r="G86" i="14"/>
  <c r="G87" i="14"/>
  <c r="G88" i="14"/>
  <c r="G90" i="14"/>
  <c r="G91" i="14"/>
  <c r="G14" i="14"/>
  <c r="H95" i="14" l="1"/>
  <c r="H94" i="14"/>
  <c r="G95" i="14"/>
  <c r="G94" i="14"/>
  <c r="E89" i="14" l="1"/>
  <c r="E93" i="14" s="1"/>
  <c r="E85" i="14"/>
  <c r="D85" i="14"/>
  <c r="H89" i="14" l="1"/>
  <c r="G89" i="14"/>
  <c r="G92" i="14"/>
  <c r="H92" i="14"/>
  <c r="H81" i="14"/>
  <c r="G81" i="14"/>
  <c r="G85" i="14"/>
  <c r="H85" i="14"/>
  <c r="G96" i="14" l="1"/>
  <c r="H96" i="14"/>
  <c r="H93" i="14"/>
  <c r="G93" i="14"/>
  <c r="H67" i="14" l="1"/>
  <c r="H66" i="14"/>
  <c r="F64" i="14"/>
  <c r="E64" i="14"/>
  <c r="D64" i="14"/>
  <c r="H59" i="14"/>
  <c r="F57" i="14"/>
  <c r="E57" i="14"/>
  <c r="D57" i="14"/>
  <c r="H55" i="14"/>
  <c r="H53" i="14"/>
  <c r="F52" i="14"/>
  <c r="E52" i="14"/>
  <c r="D52" i="14"/>
  <c r="G52" i="14" l="1"/>
  <c r="F68" i="14"/>
  <c r="H64" i="14"/>
  <c r="D68" i="14"/>
  <c r="H52" i="14"/>
  <c r="G57" i="14"/>
  <c r="G64" i="14"/>
  <c r="H57" i="14"/>
  <c r="E68" i="14"/>
  <c r="H68" i="14" l="1"/>
  <c r="G68" i="14"/>
  <c r="E50" i="14" l="1"/>
  <c r="D50" i="14"/>
  <c r="H49" i="14"/>
  <c r="G49" i="14"/>
  <c r="H48" i="14"/>
  <c r="H47" i="14"/>
  <c r="G47" i="14"/>
  <c r="H46" i="14"/>
  <c r="G46" i="14"/>
  <c r="H45" i="14"/>
  <c r="G45" i="14"/>
  <c r="H50" i="14" l="1"/>
  <c r="G50" i="14"/>
  <c r="H73" i="14" l="1"/>
  <c r="G73" i="14"/>
  <c r="G75" i="14" l="1"/>
  <c r="H10" i="14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E70" i="14" l="1"/>
  <c r="F70" i="14"/>
  <c r="G70" i="14" l="1"/>
  <c r="H70" i="14"/>
  <c r="E25" i="14"/>
  <c r="F25" i="14"/>
  <c r="H25" i="14" l="1"/>
  <c r="H22" i="14"/>
  <c r="F42" i="14"/>
  <c r="G22" i="14"/>
  <c r="G25" i="14"/>
  <c r="F16" i="14"/>
  <c r="E9" i="14"/>
  <c r="F15" i="14"/>
  <c r="D43" i="14" l="1"/>
  <c r="F31" i="14"/>
  <c r="E15" i="14"/>
  <c r="G15" i="14" s="1"/>
  <c r="E43" i="14"/>
  <c r="G42" i="14"/>
  <c r="H42" i="14"/>
  <c r="H9" i="14"/>
  <c r="F43" i="14"/>
  <c r="H16" i="14"/>
  <c r="G9" i="14"/>
  <c r="G16" i="14"/>
  <c r="E31" i="14" l="1"/>
  <c r="E36" i="14" s="1"/>
  <c r="H15" i="14"/>
  <c r="G43" i="14"/>
  <c r="H43" i="14"/>
  <c r="F36" i="14"/>
  <c r="G36" i="14" l="1"/>
  <c r="H31" i="14"/>
  <c r="G31" i="14"/>
  <c r="F39" i="14"/>
  <c r="E39" i="14"/>
  <c r="G39" i="14" l="1"/>
  <c r="D36" i="14"/>
  <c r="D39" i="14" s="1"/>
</calcChain>
</file>

<file path=xl/sharedStrings.xml><?xml version="1.0" encoding="utf-8"?>
<sst xmlns="http://schemas.openxmlformats.org/spreadsheetml/2006/main" count="192" uniqueCount="94">
  <si>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</si>
  <si>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</si>
  <si>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</si>
  <si>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</si>
  <si>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</si>
  <si>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</si>
  <si>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</si>
  <si>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</si>
  <si>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</si>
  <si>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</si>
  <si>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</si>
  <si>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</si>
  <si>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</si>
  <si>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</si>
  <si>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</si>
  <si>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</si>
  <si>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</si>
  <si>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</si>
  <si>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</si>
  <si>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</si>
  <si>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</si>
  <si>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</si>
  <si>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</si>
  <si>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</si>
  <si>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</si>
  <si>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</si>
  <si>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</si>
  <si>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</si>
  <si>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</si>
  <si>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</si>
  <si>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</si>
  <si>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</si>
  <si>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</si>
  <si>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</si>
  <si>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</si>
  <si>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</si>
  <si>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</si>
  <si>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</si>
  <si>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</si>
  <si>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</si>
  <si>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</si>
  <si>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</si>
  <si>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</si>
  <si>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</si>
  <si>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</si>
  <si>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</si>
  <si>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</si>
  <si>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</si>
  <si>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</si>
  <si>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</si>
  <si>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</si>
  <si>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</si>
  <si>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</si>
  <si>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</si>
  <si>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</si>
  <si>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</si>
  <si>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</si>
  <si>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</si>
  <si>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</si>
  <si>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</si>
  <si>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</si>
  <si>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</si>
  <si>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</si>
  <si>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</si>
  <si>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</si>
  <si>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</si>
  <si>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</si>
  <si>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</si>
  <si>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</si>
  <si>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</si>
  <si>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</si>
  <si>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</si>
  <si>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</si>
  <si>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</si>
  <si>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</si>
  <si>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Директор КНП "ВМКЛ №1"</t>
  </si>
  <si>
    <t xml:space="preserve">Костянтин ЛІВАКОВСЬКИЙ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</si>
  <si>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</si>
  <si>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</si>
  <si>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</si>
  <si>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</si>
  <si>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</si>
  <si>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t>-</t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</si>
  <si>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</si>
  <si>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інші податки, збори та платежі  (</t>
    </r>
    <r>
      <rPr>
        <i/>
        <sz val="16"/>
        <rFont val="Times New Roman"/>
        <family val="1"/>
        <charset val="204"/>
      </rPr>
      <t>профспілкові внески</t>
    </r>
    <r>
      <rPr>
        <sz val="16"/>
        <rFont val="Times New Roman"/>
        <family val="1"/>
        <charset val="204"/>
      </rPr>
      <t>)</t>
    </r>
  </si>
  <si>
    <t>І квартал 2023 року</t>
  </si>
  <si>
    <t>3 місяці 2023 року</t>
  </si>
  <si>
    <t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І квартал 2024 року</t>
  </si>
  <si>
    <t>І квартал 2024 року</t>
  </si>
  <si>
    <t>Звітний за І квартал 2024 року</t>
  </si>
  <si>
    <t>3 місяці 2024 року</t>
  </si>
  <si>
    <t>Звітний за 3 місяці 2024 року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</si>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</sst>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80" formatCode="_-* #,##0.0\ _₴_-;\-* #,##0.0\ _₴_-;_-* &quot;-&quot;?\ _₴_-;_-@_-"/>
  </numFmts>
  <fonts count="6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59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 shrinkToFit="1"/>
    </xf>
    <xf numFmtId="49" fontId="65" fillId="29" borderId="3" xfId="0" applyNumberFormat="1" applyFont="1" applyFill="1" applyBorder="1" applyAlignment="1">
      <alignment horizontal="center" vertical="center"/>
    </xf>
    <xf numFmtId="177" fontId="63" fillId="29" borderId="3" xfId="0" applyNumberFormat="1" applyFont="1" applyFill="1" applyBorder="1" applyAlignment="1">
      <alignment horizontal="center" vertical="center" wrapText="1"/>
    </xf>
    <xf numFmtId="177" fontId="65" fillId="29" borderId="3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Border="1" applyAlignment="1">
      <alignment vertical="center"/>
    </xf>
    <xf numFmtId="180" fontId="63" fillId="0" borderId="0" xfId="0" applyNumberFormat="1" applyFont="1" applyFill="1" applyBorder="1" applyAlignment="1">
      <alignment vertical="center"/>
    </xf>
    <xf numFmtId="0" fontId="62" fillId="30" borderId="0" xfId="0" applyFont="1" applyFill="1" applyBorder="1" applyAlignment="1">
      <alignment vertical="center"/>
    </xf>
    <xf numFmtId="0" fontId="65" fillId="29" borderId="0" xfId="0" applyFont="1" applyFill="1" applyBorder="1" applyAlignment="1" applyProtection="1">
      <alignment horizontal="left" vertical="center"/>
      <protection locked="0"/>
    </xf>
    <xf numFmtId="170" fontId="65" fillId="29" borderId="0" xfId="0" applyNumberFormat="1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170" fontId="63" fillId="29" borderId="0" xfId="0" applyNumberFormat="1" applyFont="1" applyFill="1" applyBorder="1" applyAlignment="1">
      <alignment horizontal="center" vertical="center" wrapText="1"/>
    </xf>
    <xf numFmtId="0" fontId="63" fillId="29" borderId="0" xfId="0" quotePrefix="1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vertical="center"/>
    </xf>
    <xf numFmtId="0" fontId="63" fillId="29" borderId="0" xfId="0" applyFont="1" applyFill="1" applyAlignment="1">
      <alignment horizontal="left" vertical="center"/>
    </xf>
    <xf numFmtId="0" fontId="63" fillId="29" borderId="0" xfId="0" applyFont="1" applyFill="1" applyBorder="1" applyAlignment="1">
      <alignment vertical="center" wrapText="1"/>
    </xf>
    <xf numFmtId="0" fontId="66" fillId="29" borderId="0" xfId="0" applyFont="1" applyFill="1" applyAlignment="1">
      <alignment horizontal="center" vertical="center"/>
    </xf>
    <xf numFmtId="173" fontId="63" fillId="29" borderId="3" xfId="0" applyNumberFormat="1" applyFont="1" applyFill="1" applyBorder="1" applyAlignment="1">
      <alignment horizontal="center" vertical="center" wrapText="1"/>
    </xf>
    <xf numFmtId="0" fontId="65" fillId="29" borderId="3" xfId="182" applyFont="1" applyFill="1" applyBorder="1" applyAlignment="1">
      <alignment vertical="center" wrapText="1"/>
      <protection locked="0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182" applyFont="1" applyFill="1" applyBorder="1" applyAlignment="1">
      <alignment vertical="center" wrapText="1"/>
      <protection locked="0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245" applyFont="1" applyFill="1" applyBorder="1" applyAlignment="1">
      <alignment horizontal="left" vertical="center" wrapText="1"/>
    </xf>
    <xf numFmtId="0" fontId="63" fillId="29" borderId="3" xfId="245" applyFont="1" applyFill="1" applyBorder="1" applyAlignment="1">
      <alignment horizontal="left" vertical="center" wrapText="1"/>
    </xf>
    <xf numFmtId="0" fontId="65" fillId="29" borderId="3" xfId="0" applyFont="1" applyFill="1" applyBorder="1" applyAlignment="1" applyProtection="1">
      <alignment horizontal="left" vertical="center" wrapText="1"/>
      <protection locked="0"/>
    </xf>
    <xf numFmtId="0" fontId="63" fillId="29" borderId="0" xfId="0" applyFont="1" applyFill="1" applyBorder="1" applyAlignment="1">
      <alignment horizontal="center" vertical="center"/>
    </xf>
    <xf numFmtId="0" fontId="63" fillId="31" borderId="0" xfId="0" applyFont="1" applyFill="1" applyBorder="1" applyAlignment="1">
      <alignment vertical="center"/>
    </xf>
    <xf numFmtId="0" fontId="62" fillId="31" borderId="0" xfId="0" applyFont="1" applyFill="1" applyBorder="1" applyAlignment="1">
      <alignment vertical="center"/>
    </xf>
    <xf numFmtId="0" fontId="65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/>
    </xf>
    <xf numFmtId="0" fontId="63" fillId="29" borderId="0" xfId="0" applyFont="1" applyFill="1" applyAlignment="1">
      <alignment horizontal="center" vertical="center"/>
    </xf>
    <xf numFmtId="0" fontId="67" fillId="29" borderId="0" xfId="0" applyFont="1" applyFill="1" applyBorder="1" applyAlignment="1">
      <alignment horizontal="center" wrapText="1"/>
    </xf>
    <xf numFmtId="180" fontId="63" fillId="29" borderId="0" xfId="0" applyNumberFormat="1" applyFont="1" applyFill="1" applyBorder="1" applyAlignment="1">
      <alignment vertical="center"/>
    </xf>
    <xf numFmtId="170" fontId="66" fillId="29" borderId="0" xfId="0" applyNumberFormat="1" applyFont="1" applyFill="1" applyBorder="1" applyAlignment="1">
      <alignment vertical="center"/>
    </xf>
    <xf numFmtId="178" fontId="63" fillId="29" borderId="3" xfId="0" applyNumberFormat="1" applyFont="1" applyFill="1" applyBorder="1" applyAlignment="1">
      <alignment vertical="center" wrapText="1"/>
    </xf>
    <xf numFmtId="0" fontId="63" fillId="29" borderId="3" xfId="0" applyNumberFormat="1" applyFont="1" applyFill="1" applyBorder="1" applyAlignment="1">
      <alignment horizontal="center" vertical="center" wrapText="1"/>
    </xf>
    <xf numFmtId="0" fontId="63" fillId="29" borderId="3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/>
    </xf>
    <xf numFmtId="170" fontId="63" fillId="29" borderId="13" xfId="0" applyNumberFormat="1" applyFont="1" applyFill="1" applyBorder="1" applyAlignment="1">
      <alignment horizontal="center" vertical="center" wrapText="1"/>
    </xf>
    <xf numFmtId="170" fontId="63" fillId="29" borderId="13" xfId="0" quotePrefix="1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5" fillId="29" borderId="13" xfId="0" applyFont="1" applyFill="1" applyBorder="1" applyAlignment="1">
      <alignment horizontal="center"/>
    </xf>
    <xf numFmtId="0" fontId="63" fillId="29" borderId="14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 applyProtection="1">
      <alignment horizontal="center" vertical="center"/>
      <protection locked="0"/>
    </xf>
    <xf numFmtId="0" fontId="64" fillId="29" borderId="3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51"/>
  <sheetViews>
    <sheetView tabSelected="1" view="pageBreakPreview" zoomScale="60" zoomScaleNormal="75" workbookViewId="0">
      <selection activeCell="M47" sqref="M47"/>
    </sheetView>
  </sheetViews>
  <sheetFormatPr defaultRowHeight="20.25"/>
  <cols>
    <col min="1" max="1" width="65.42578125" style="1" customWidth="1"/>
    <col min="2" max="2" width="17.28515625" style="2" customWidth="1"/>
    <col min="3" max="4" width="18" style="2" customWidth="1"/>
    <col min="5" max="5" width="18.7109375" style="34" customWidth="1"/>
    <col min="6" max="6" width="19" style="14" customWidth="1"/>
    <col min="7" max="7" width="18.7109375" style="1" customWidth="1"/>
    <col min="8" max="8" width="24.140625" style="1" customWidth="1"/>
    <col min="9" max="9" width="37.28515625" style="1" customWidth="1"/>
    <col min="10" max="10" width="18.7109375" style="1" customWidth="1"/>
    <col min="11" max="11" width="12.5703125" style="1" customWidth="1"/>
    <col min="12" max="12" width="9.140625" style="1" customWidth="1"/>
    <col min="13" max="13" width="10.5703125" style="1" customWidth="1"/>
    <col min="14" max="16384" width="9.140625" style="1"/>
  </cols>
  <sheetData>
    <row r="1" spans="1:10" ht="112.5" customHeight="1">
      <c r="A1" s="56" t="s">
        <v>87</v>
      </c>
      <c r="B1" s="55"/>
      <c r="C1" s="55"/>
      <c r="D1" s="55"/>
      <c r="E1" s="55"/>
      <c r="F1" s="55"/>
      <c r="G1" s="55"/>
      <c r="H1" s="55"/>
      <c r="I1" s="20"/>
    </row>
    <row r="2" spans="1:10" ht="30" customHeight="1">
      <c r="A2" s="55" t="s">
        <v>13</v>
      </c>
      <c r="B2" s="55"/>
      <c r="C2" s="55"/>
      <c r="D2" s="55"/>
      <c r="E2" s="55"/>
      <c r="F2" s="55"/>
      <c r="G2" s="55"/>
      <c r="H2" s="55"/>
      <c r="I2" s="20"/>
    </row>
    <row r="3" spans="1:10" ht="23.25" customHeight="1">
      <c r="A3" s="20"/>
      <c r="B3" s="21"/>
      <c r="C3" s="39"/>
      <c r="D3" s="21"/>
      <c r="E3" s="21"/>
      <c r="F3" s="21"/>
      <c r="G3" s="21"/>
      <c r="H3" s="23" t="s">
        <v>46</v>
      </c>
      <c r="I3" s="20"/>
    </row>
    <row r="4" spans="1:10" ht="48.75" customHeight="1">
      <c r="A4" s="52" t="s">
        <v>17</v>
      </c>
      <c r="B4" s="53" t="s">
        <v>4</v>
      </c>
      <c r="C4" s="53" t="s">
        <v>72</v>
      </c>
      <c r="D4" s="53"/>
      <c r="E4" s="52" t="s">
        <v>89</v>
      </c>
      <c r="F4" s="52"/>
      <c r="G4" s="52"/>
      <c r="H4" s="52"/>
      <c r="I4" s="20"/>
    </row>
    <row r="5" spans="1:10" ht="47.25" customHeight="1">
      <c r="A5" s="52"/>
      <c r="B5" s="53"/>
      <c r="C5" s="36" t="s">
        <v>85</v>
      </c>
      <c r="D5" s="36" t="s">
        <v>88</v>
      </c>
      <c r="E5" s="8" t="s">
        <v>65</v>
      </c>
      <c r="F5" s="8" t="s">
        <v>66</v>
      </c>
      <c r="G5" s="8" t="s">
        <v>67</v>
      </c>
      <c r="H5" s="8" t="s">
        <v>68</v>
      </c>
      <c r="I5" s="20"/>
    </row>
    <row r="6" spans="1:10" ht="29.25" customHeight="1">
      <c r="A6" s="37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20"/>
    </row>
    <row r="7" spans="1:10" ht="33" customHeight="1">
      <c r="A7" s="58" t="s">
        <v>61</v>
      </c>
      <c r="B7" s="58"/>
      <c r="C7" s="58"/>
      <c r="D7" s="58"/>
      <c r="E7" s="58"/>
      <c r="F7" s="58"/>
      <c r="G7" s="58"/>
      <c r="H7" s="58"/>
      <c r="I7" s="20"/>
    </row>
    <row r="8" spans="1:10" ht="48.75" customHeight="1">
      <c r="A8" s="25" t="s">
        <v>80</v>
      </c>
      <c r="B8" s="6">
        <v>1000</v>
      </c>
      <c r="C8" s="7">
        <v>31171.3</v>
      </c>
      <c r="D8" s="7">
        <v>84141.3</v>
      </c>
      <c r="E8" s="7">
        <v>71200</v>
      </c>
      <c r="F8" s="7">
        <v>84141.3</v>
      </c>
      <c r="G8" s="7">
        <f>F8-E8</f>
        <v>12941.300000000003</v>
      </c>
      <c r="H8" s="7">
        <f>(F8/E8)*100</f>
        <v>118.17598314606741</v>
      </c>
      <c r="I8" s="41"/>
    </row>
    <row r="9" spans="1:10" ht="47.25" customHeight="1">
      <c r="A9" s="25" t="s">
        <v>53</v>
      </c>
      <c r="B9" s="6">
        <v>1010</v>
      </c>
      <c r="C9" s="7">
        <f>SUM(C10:C14)</f>
        <v>-41045.000000000007</v>
      </c>
      <c r="D9" s="7">
        <f>SUM(D10:D14)</f>
        <v>-70941.7</v>
      </c>
      <c r="E9" s="7">
        <f t="shared" ref="E9" si="0">SUM(E10:E14)</f>
        <v>-64126.8</v>
      </c>
      <c r="F9" s="7">
        <f>SUM(F10:F14)</f>
        <v>-70941.7</v>
      </c>
      <c r="G9" s="7">
        <f t="shared" ref="G9:G43" si="1">F9-E9</f>
        <v>-6814.8999999999942</v>
      </c>
      <c r="H9" s="7">
        <f t="shared" ref="H9:H43" si="2">(F9/E9)*100</f>
        <v>110.62722605837183</v>
      </c>
      <c r="I9" s="41"/>
    </row>
    <row r="10" spans="1:10" ht="30" customHeight="1">
      <c r="A10" s="26" t="s">
        <v>54</v>
      </c>
      <c r="B10" s="37">
        <v>1011</v>
      </c>
      <c r="C10" s="5">
        <v>-8920.7000000000007</v>
      </c>
      <c r="D10" s="5">
        <v>-13921</v>
      </c>
      <c r="E10" s="5">
        <v>-6092.4</v>
      </c>
      <c r="F10" s="5">
        <v>-13921</v>
      </c>
      <c r="G10" s="5">
        <f t="shared" si="1"/>
        <v>-7828.6</v>
      </c>
      <c r="H10" s="5">
        <f t="shared" si="2"/>
        <v>228.49780053837569</v>
      </c>
      <c r="I10" s="20"/>
    </row>
    <row r="11" spans="1:10" ht="28.5" customHeight="1">
      <c r="A11" s="26" t="s">
        <v>1</v>
      </c>
      <c r="B11" s="37">
        <v>1012</v>
      </c>
      <c r="C11" s="5">
        <v>-26638.400000000001</v>
      </c>
      <c r="D11" s="5">
        <v>-47061.7</v>
      </c>
      <c r="E11" s="5">
        <v>-48362</v>
      </c>
      <c r="F11" s="5">
        <v>-47061.7</v>
      </c>
      <c r="G11" s="5">
        <f t="shared" si="1"/>
        <v>1300.3000000000029</v>
      </c>
      <c r="H11" s="5">
        <f t="shared" si="2"/>
        <v>97.311318804019677</v>
      </c>
      <c r="I11" s="41"/>
      <c r="J11" s="13"/>
    </row>
    <row r="12" spans="1:10" ht="29.25" customHeight="1">
      <c r="A12" s="26" t="s">
        <v>2</v>
      </c>
      <c r="B12" s="37">
        <v>1013</v>
      </c>
      <c r="C12" s="5">
        <v>-5485.9</v>
      </c>
      <c r="D12" s="5">
        <v>-9959</v>
      </c>
      <c r="E12" s="5">
        <v>-9672.4</v>
      </c>
      <c r="F12" s="5">
        <v>-9959</v>
      </c>
      <c r="G12" s="5">
        <f t="shared" si="1"/>
        <v>-286.60000000000036</v>
      </c>
      <c r="H12" s="5">
        <f t="shared" si="2"/>
        <v>102.96307017906621</v>
      </c>
      <c r="I12" s="41"/>
      <c r="J12" s="13"/>
    </row>
    <row r="13" spans="1:10" ht="29.25" customHeight="1">
      <c r="A13" s="26" t="s">
        <v>3</v>
      </c>
      <c r="B13" s="37">
        <v>1014</v>
      </c>
      <c r="C13" s="5" t="s">
        <v>20</v>
      </c>
      <c r="D13" s="5" t="s">
        <v>20</v>
      </c>
      <c r="E13" s="5" t="s">
        <v>20</v>
      </c>
      <c r="F13" s="5" t="s">
        <v>20</v>
      </c>
      <c r="G13" s="5"/>
      <c r="H13" s="5"/>
      <c r="I13" s="20"/>
    </row>
    <row r="14" spans="1:10" ht="30" customHeight="1">
      <c r="A14" s="26" t="s">
        <v>41</v>
      </c>
      <c r="B14" s="37">
        <v>1015</v>
      </c>
      <c r="C14" s="5" t="s">
        <v>20</v>
      </c>
      <c r="D14" s="5" t="s">
        <v>20</v>
      </c>
      <c r="E14" s="5" t="s">
        <v>20</v>
      </c>
      <c r="F14" s="5" t="s">
        <v>20</v>
      </c>
      <c r="G14" s="5" t="e">
        <f t="shared" si="1"/>
        <v>#VALUE!</v>
      </c>
      <c r="H14" s="5"/>
      <c r="I14" s="20"/>
    </row>
    <row r="15" spans="1:10" ht="28.5" customHeight="1">
      <c r="A15" s="25" t="s">
        <v>19</v>
      </c>
      <c r="B15" s="37">
        <v>1020</v>
      </c>
      <c r="C15" s="7">
        <f>SUM(C8:C9)</f>
        <v>-9873.700000000008</v>
      </c>
      <c r="D15" s="7">
        <f>SUM(D8:D9)</f>
        <v>13199.600000000006</v>
      </c>
      <c r="E15" s="7">
        <f t="shared" ref="E15:F15" si="3">SUM(E8:E9)</f>
        <v>7073.1999999999971</v>
      </c>
      <c r="F15" s="7">
        <f t="shared" si="3"/>
        <v>13199.600000000006</v>
      </c>
      <c r="G15" s="7">
        <f t="shared" si="1"/>
        <v>6126.4000000000087</v>
      </c>
      <c r="H15" s="7">
        <f t="shared" si="2"/>
        <v>186.61426228581141</v>
      </c>
      <c r="I15" s="20"/>
    </row>
    <row r="16" spans="1:10" ht="38.25" customHeight="1">
      <c r="A16" s="25" t="s">
        <v>60</v>
      </c>
      <c r="B16" s="6">
        <v>1020</v>
      </c>
      <c r="C16" s="7">
        <f>SUM(C17:C21)</f>
        <v>-11515.7</v>
      </c>
      <c r="D16" s="7">
        <f>SUM(D17:D21)</f>
        <v>-15283.199999999999</v>
      </c>
      <c r="E16" s="7">
        <f>SUM(E17:E21)</f>
        <v>-14152.3</v>
      </c>
      <c r="F16" s="7">
        <f t="shared" ref="F16" si="4">SUM(F17:F21)</f>
        <v>-15283.199999999999</v>
      </c>
      <c r="G16" s="7">
        <f t="shared" si="1"/>
        <v>-1130.8999999999996</v>
      </c>
      <c r="H16" s="7">
        <f t="shared" si="2"/>
        <v>107.9909272697724</v>
      </c>
      <c r="I16" s="41"/>
      <c r="J16" s="13"/>
    </row>
    <row r="17" spans="1:10" ht="27.75" customHeight="1">
      <c r="A17" s="26" t="s">
        <v>54</v>
      </c>
      <c r="B17" s="37">
        <v>1021</v>
      </c>
      <c r="C17" s="5">
        <v>-40</v>
      </c>
      <c r="D17" s="5">
        <v>-23.4</v>
      </c>
      <c r="E17" s="5">
        <v>-45</v>
      </c>
      <c r="F17" s="5">
        <v>-23.4</v>
      </c>
      <c r="G17" s="5">
        <f t="shared" si="1"/>
        <v>21.6</v>
      </c>
      <c r="H17" s="5">
        <f t="shared" si="2"/>
        <v>52</v>
      </c>
      <c r="I17" s="20"/>
    </row>
    <row r="18" spans="1:10" ht="27.75" customHeight="1">
      <c r="A18" s="26" t="s">
        <v>1</v>
      </c>
      <c r="B18" s="37">
        <v>1022</v>
      </c>
      <c r="C18" s="5">
        <v>-2459.3000000000002</v>
      </c>
      <c r="D18" s="5">
        <v>-4209.6000000000004</v>
      </c>
      <c r="E18" s="5">
        <v>-4075</v>
      </c>
      <c r="F18" s="5">
        <v>-4209.6000000000004</v>
      </c>
      <c r="G18" s="5">
        <f t="shared" si="1"/>
        <v>-134.60000000000036</v>
      </c>
      <c r="H18" s="5">
        <f t="shared" si="2"/>
        <v>103.30306748466258</v>
      </c>
      <c r="I18" s="20"/>
    </row>
    <row r="19" spans="1:10" ht="27.75" customHeight="1">
      <c r="A19" s="26" t="s">
        <v>2</v>
      </c>
      <c r="B19" s="37">
        <v>1023</v>
      </c>
      <c r="C19" s="5">
        <v>-489.4</v>
      </c>
      <c r="D19" s="5">
        <v>-853.3</v>
      </c>
      <c r="E19" s="5">
        <v>-896.5</v>
      </c>
      <c r="F19" s="5">
        <v>-853.3</v>
      </c>
      <c r="G19" s="5">
        <f t="shared" si="1"/>
        <v>43.200000000000045</v>
      </c>
      <c r="H19" s="5">
        <f t="shared" si="2"/>
        <v>95.181260457334076</v>
      </c>
      <c r="I19" s="20"/>
    </row>
    <row r="20" spans="1:10" ht="27.75" customHeight="1">
      <c r="A20" s="26" t="s">
        <v>3</v>
      </c>
      <c r="B20" s="37">
        <v>1024</v>
      </c>
      <c r="C20" s="5">
        <v>-7830.1</v>
      </c>
      <c r="D20" s="5">
        <v>-8968.7999999999993</v>
      </c>
      <c r="E20" s="5">
        <v>-8000</v>
      </c>
      <c r="F20" s="5">
        <v>-8968.7999999999993</v>
      </c>
      <c r="G20" s="5">
        <f t="shared" si="1"/>
        <v>-968.79999999999927</v>
      </c>
      <c r="H20" s="5">
        <f t="shared" si="2"/>
        <v>112.11</v>
      </c>
      <c r="I20" s="20"/>
    </row>
    <row r="21" spans="1:10" ht="27.75" customHeight="1">
      <c r="A21" s="26" t="s">
        <v>55</v>
      </c>
      <c r="B21" s="37">
        <v>1025</v>
      </c>
      <c r="C21" s="5">
        <v>-696.9</v>
      </c>
      <c r="D21" s="5">
        <v>-1228.0999999999999</v>
      </c>
      <c r="E21" s="5">
        <v>-1135.8</v>
      </c>
      <c r="F21" s="5">
        <v>-1228.0999999999999</v>
      </c>
      <c r="G21" s="5">
        <f t="shared" si="1"/>
        <v>-92.299999999999955</v>
      </c>
      <c r="H21" s="5">
        <f t="shared" si="2"/>
        <v>108.12643070963198</v>
      </c>
      <c r="I21" s="20"/>
    </row>
    <row r="22" spans="1:10" ht="38.25" customHeight="1">
      <c r="A22" s="25" t="s">
        <v>28</v>
      </c>
      <c r="B22" s="6">
        <v>1040</v>
      </c>
      <c r="C22" s="7">
        <f>SUM(C23:C24)</f>
        <v>12211.3</v>
      </c>
      <c r="D22" s="7">
        <f>SUM(D23:D24)</f>
        <v>18246.7</v>
      </c>
      <c r="E22" s="7">
        <f t="shared" ref="E22:F22" si="5">SUM(E23:E24)</f>
        <v>12100.3</v>
      </c>
      <c r="F22" s="7">
        <f t="shared" si="5"/>
        <v>18246.7</v>
      </c>
      <c r="G22" s="7">
        <f t="shared" si="1"/>
        <v>6146.4000000000015</v>
      </c>
      <c r="H22" s="7">
        <f t="shared" si="2"/>
        <v>150.79543482393001</v>
      </c>
      <c r="I22" s="20"/>
    </row>
    <row r="23" spans="1:10" ht="25.5" customHeight="1">
      <c r="A23" s="26" t="s">
        <v>29</v>
      </c>
      <c r="B23" s="37">
        <v>1041</v>
      </c>
      <c r="C23" s="5"/>
      <c r="D23" s="5"/>
      <c r="E23" s="5"/>
      <c r="F23" s="5"/>
      <c r="G23" s="5">
        <f t="shared" si="1"/>
        <v>0</v>
      </c>
      <c r="H23" s="5"/>
      <c r="I23" s="20"/>
    </row>
    <row r="24" spans="1:10" ht="27.75" customHeight="1">
      <c r="A24" s="26" t="s">
        <v>30</v>
      </c>
      <c r="B24" s="37">
        <v>1042</v>
      </c>
      <c r="C24" s="5">
        <v>12211.3</v>
      </c>
      <c r="D24" s="5">
        <v>18246.7</v>
      </c>
      <c r="E24" s="5">
        <v>12100.3</v>
      </c>
      <c r="F24" s="5">
        <v>18246.7</v>
      </c>
      <c r="G24" s="5">
        <f t="shared" si="1"/>
        <v>6146.4000000000015</v>
      </c>
      <c r="H24" s="5">
        <f t="shared" si="2"/>
        <v>150.79543482393001</v>
      </c>
      <c r="I24" s="20"/>
    </row>
    <row r="25" spans="1:10" ht="39.75" customHeight="1">
      <c r="A25" s="25" t="s">
        <v>9</v>
      </c>
      <c r="B25" s="6">
        <v>1030</v>
      </c>
      <c r="C25" s="7">
        <f>SUM(C26:C30)</f>
        <v>-6748.4</v>
      </c>
      <c r="D25" s="7">
        <f>SUM(D26:D30)</f>
        <v>-15469.199999999999</v>
      </c>
      <c r="E25" s="7">
        <f t="shared" ref="E25:F25" si="6">SUM(E26:E30)</f>
        <v>-11717.5</v>
      </c>
      <c r="F25" s="7">
        <f t="shared" si="6"/>
        <v>-15469.199999999999</v>
      </c>
      <c r="G25" s="7">
        <f t="shared" si="1"/>
        <v>-3751.6999999999989</v>
      </c>
      <c r="H25" s="7">
        <f t="shared" si="2"/>
        <v>132.01792191167056</v>
      </c>
      <c r="I25" s="41"/>
      <c r="J25" s="12"/>
    </row>
    <row r="26" spans="1:10" ht="27.75" customHeight="1">
      <c r="A26" s="26" t="s">
        <v>54</v>
      </c>
      <c r="B26" s="37">
        <v>1031</v>
      </c>
      <c r="C26" s="5">
        <v>-4765.2</v>
      </c>
      <c r="D26" s="5">
        <v>-12311.3</v>
      </c>
      <c r="E26" s="5">
        <v>-9394.1</v>
      </c>
      <c r="F26" s="5">
        <v>-12311.3</v>
      </c>
      <c r="G26" s="5">
        <f t="shared" si="1"/>
        <v>-2917.1999999999989</v>
      </c>
      <c r="H26" s="5">
        <f t="shared" si="2"/>
        <v>131.05353360087713</v>
      </c>
      <c r="I26" s="20"/>
    </row>
    <row r="27" spans="1:10" ht="27.75" customHeight="1">
      <c r="A27" s="26" t="s">
        <v>1</v>
      </c>
      <c r="B27" s="37">
        <v>1032</v>
      </c>
      <c r="C27" s="5">
        <v>-1026.2</v>
      </c>
      <c r="D27" s="5">
        <v>-1007</v>
      </c>
      <c r="E27" s="5">
        <v>-1007</v>
      </c>
      <c r="F27" s="5">
        <v>-1007</v>
      </c>
      <c r="G27" s="5">
        <f t="shared" ref="G27:G28" si="7">F27-E27</f>
        <v>0</v>
      </c>
      <c r="H27" s="5">
        <f t="shared" ref="H27:H28" si="8">(F27/E27)*100</f>
        <v>100</v>
      </c>
      <c r="I27" s="20"/>
    </row>
    <row r="28" spans="1:10" ht="27.75" customHeight="1">
      <c r="A28" s="26" t="s">
        <v>2</v>
      </c>
      <c r="B28" s="37">
        <v>1033</v>
      </c>
      <c r="C28" s="5">
        <v>-225.8</v>
      </c>
      <c r="D28" s="5">
        <v>-221.5</v>
      </c>
      <c r="E28" s="5">
        <v>-221.5</v>
      </c>
      <c r="F28" s="5">
        <v>-221.5</v>
      </c>
      <c r="G28" s="5">
        <f t="shared" si="7"/>
        <v>0</v>
      </c>
      <c r="H28" s="5">
        <f t="shared" si="8"/>
        <v>100</v>
      </c>
      <c r="I28" s="20"/>
    </row>
    <row r="29" spans="1:10" ht="27.75" customHeight="1">
      <c r="A29" s="26" t="s">
        <v>3</v>
      </c>
      <c r="B29" s="37">
        <v>1034</v>
      </c>
      <c r="C29" s="5" t="s">
        <v>20</v>
      </c>
      <c r="D29" s="5" t="s">
        <v>20</v>
      </c>
      <c r="E29" s="5" t="s">
        <v>20</v>
      </c>
      <c r="F29" s="5" t="s">
        <v>20</v>
      </c>
      <c r="G29" s="5"/>
      <c r="H29" s="5"/>
      <c r="I29" s="20"/>
    </row>
    <row r="30" spans="1:10" ht="27.75" customHeight="1">
      <c r="A30" s="26" t="s">
        <v>56</v>
      </c>
      <c r="B30" s="37">
        <v>1035</v>
      </c>
      <c r="C30" s="5">
        <v>-731.2</v>
      </c>
      <c r="D30" s="5">
        <v>-1929.4</v>
      </c>
      <c r="E30" s="5">
        <v>-1094.9000000000001</v>
      </c>
      <c r="F30" s="5">
        <v>-1929.4</v>
      </c>
      <c r="G30" s="5">
        <f t="shared" ref="G30" si="9">F30-E30</f>
        <v>-834.5</v>
      </c>
      <c r="H30" s="5">
        <f t="shared" si="2"/>
        <v>176.21700611928028</v>
      </c>
      <c r="I30" s="20"/>
    </row>
    <row r="31" spans="1:10" ht="47.25" customHeight="1">
      <c r="A31" s="25" t="s">
        <v>0</v>
      </c>
      <c r="B31" s="37">
        <v>1100</v>
      </c>
      <c r="C31" s="7">
        <f>SUM(C15,C16,C22,C25)</f>
        <v>-15926.500000000009</v>
      </c>
      <c r="D31" s="7">
        <f>SUM(D15,D16,D22,D25)</f>
        <v>693.90000000000873</v>
      </c>
      <c r="E31" s="7">
        <f t="shared" ref="E31:F31" si="10">SUM(E15,E16,E22,E25)</f>
        <v>-6696.3000000000029</v>
      </c>
      <c r="F31" s="7">
        <f t="shared" si="10"/>
        <v>693.90000000000873</v>
      </c>
      <c r="G31" s="7">
        <f t="shared" si="1"/>
        <v>7390.2000000000116</v>
      </c>
      <c r="H31" s="7">
        <f t="shared" si="2"/>
        <v>-10.362438958828136</v>
      </c>
      <c r="I31" s="20"/>
    </row>
    <row r="32" spans="1:10" ht="27.75" customHeight="1">
      <c r="A32" s="25" t="s">
        <v>77</v>
      </c>
      <c r="B32" s="6">
        <v>1130</v>
      </c>
      <c r="C32" s="7"/>
      <c r="D32" s="7"/>
      <c r="E32" s="7"/>
      <c r="F32" s="7"/>
      <c r="G32" s="7"/>
      <c r="H32" s="7"/>
      <c r="I32" s="20"/>
    </row>
    <row r="33" spans="1:9" ht="27.75" customHeight="1">
      <c r="A33" s="27" t="s">
        <v>78</v>
      </c>
      <c r="B33" s="6">
        <v>1140</v>
      </c>
      <c r="C33" s="7" t="s">
        <v>20</v>
      </c>
      <c r="D33" s="7" t="s">
        <v>20</v>
      </c>
      <c r="E33" s="5" t="s">
        <v>20</v>
      </c>
      <c r="F33" s="5" t="s">
        <v>20</v>
      </c>
      <c r="G33" s="7"/>
      <c r="H33" s="7"/>
      <c r="I33" s="20"/>
    </row>
    <row r="34" spans="1:9" ht="27.75" customHeight="1">
      <c r="A34" s="25" t="s">
        <v>81</v>
      </c>
      <c r="B34" s="6">
        <v>1150</v>
      </c>
      <c r="C34" s="7">
        <v>7830.1</v>
      </c>
      <c r="D34" s="7">
        <v>9158.6</v>
      </c>
      <c r="E34" s="7">
        <v>8000</v>
      </c>
      <c r="F34" s="7">
        <v>9158.6</v>
      </c>
      <c r="G34" s="7">
        <f t="shared" si="1"/>
        <v>1158.6000000000004</v>
      </c>
      <c r="H34" s="7">
        <f t="shared" si="2"/>
        <v>114.4825</v>
      </c>
      <c r="I34" s="20"/>
    </row>
    <row r="35" spans="1:9" ht="27.75" customHeight="1">
      <c r="A35" s="25" t="s">
        <v>83</v>
      </c>
      <c r="B35" s="6">
        <v>1160</v>
      </c>
      <c r="C35" s="7" t="s">
        <v>82</v>
      </c>
      <c r="D35" s="7" t="s">
        <v>82</v>
      </c>
      <c r="E35" s="5"/>
      <c r="F35" s="7" t="s">
        <v>82</v>
      </c>
      <c r="G35" s="7"/>
      <c r="H35" s="7"/>
      <c r="I35" s="20"/>
    </row>
    <row r="36" spans="1:9" ht="28.5" customHeight="1">
      <c r="A36" s="25" t="s">
        <v>11</v>
      </c>
      <c r="B36" s="6">
        <v>1170</v>
      </c>
      <c r="C36" s="7">
        <f>SUM(C31, C32:C35)</f>
        <v>-8096.4000000000087</v>
      </c>
      <c r="D36" s="7">
        <f>SUM(D31, D32:D35)</f>
        <v>9852.5000000000091</v>
      </c>
      <c r="E36" s="7">
        <f>SUM(E31, E32:E35)</f>
        <v>1303.6999999999971</v>
      </c>
      <c r="F36" s="7">
        <f>SUM(F31, F32:F35)</f>
        <v>9852.5000000000091</v>
      </c>
      <c r="G36" s="7">
        <f t="shared" ref="G36" si="11">F36-E36</f>
        <v>8548.800000000012</v>
      </c>
      <c r="H36" s="7"/>
      <c r="I36" s="20"/>
    </row>
    <row r="37" spans="1:9" ht="27.75" customHeight="1">
      <c r="A37" s="27" t="s">
        <v>21</v>
      </c>
      <c r="B37" s="37">
        <v>1180</v>
      </c>
      <c r="C37" s="5" t="s">
        <v>20</v>
      </c>
      <c r="D37" s="5" t="s">
        <v>20</v>
      </c>
      <c r="E37" s="5" t="s">
        <v>20</v>
      </c>
      <c r="F37" s="5" t="s">
        <v>20</v>
      </c>
      <c r="G37" s="5"/>
      <c r="H37" s="5"/>
      <c r="I37" s="20"/>
    </row>
    <row r="38" spans="1:9" ht="27" customHeight="1">
      <c r="A38" s="27" t="s">
        <v>22</v>
      </c>
      <c r="B38" s="37">
        <v>1181</v>
      </c>
      <c r="C38" s="5"/>
      <c r="D38" s="5"/>
      <c r="E38" s="5"/>
      <c r="F38" s="5"/>
      <c r="G38" s="7"/>
      <c r="H38" s="5"/>
      <c r="I38" s="20"/>
    </row>
    <row r="39" spans="1:9" ht="28.5" customHeight="1">
      <c r="A39" s="25" t="s">
        <v>37</v>
      </c>
      <c r="B39" s="37">
        <v>1200</v>
      </c>
      <c r="C39" s="7">
        <f>SUM(C36:C38)</f>
        <v>-8096.4000000000087</v>
      </c>
      <c r="D39" s="7">
        <f>SUM(D36:D38)</f>
        <v>9852.5000000000091</v>
      </c>
      <c r="E39" s="7">
        <f>SUM(E36:E38)</f>
        <v>1303.6999999999971</v>
      </c>
      <c r="F39" s="7">
        <f>SUM(F36:F38)</f>
        <v>9852.5000000000091</v>
      </c>
      <c r="G39" s="7">
        <f t="shared" si="1"/>
        <v>8548.800000000012</v>
      </c>
      <c r="H39" s="7"/>
      <c r="I39" s="20"/>
    </row>
    <row r="40" spans="1:9" ht="33" customHeight="1">
      <c r="A40" s="27" t="s">
        <v>38</v>
      </c>
      <c r="B40" s="37">
        <v>1201</v>
      </c>
      <c r="C40" s="5"/>
      <c r="D40" s="5"/>
      <c r="E40" s="5">
        <v>1303.7</v>
      </c>
      <c r="F40" s="5"/>
      <c r="G40" s="5"/>
      <c r="H40" s="5"/>
      <c r="I40" s="20"/>
    </row>
    <row r="41" spans="1:9" ht="26.25" customHeight="1">
      <c r="A41" s="27" t="s">
        <v>39</v>
      </c>
      <c r="B41" s="37">
        <v>1202</v>
      </c>
      <c r="C41" s="5" t="s">
        <v>20</v>
      </c>
      <c r="D41" s="5" t="s">
        <v>20</v>
      </c>
      <c r="E41" s="5" t="s">
        <v>20</v>
      </c>
      <c r="F41" s="5" t="s">
        <v>20</v>
      </c>
      <c r="G41" s="5"/>
      <c r="H41" s="5"/>
      <c r="I41" s="20"/>
    </row>
    <row r="42" spans="1:9" ht="27.75" customHeight="1">
      <c r="A42" s="25" t="s">
        <v>69</v>
      </c>
      <c r="B42" s="6">
        <v>1210</v>
      </c>
      <c r="C42" s="7">
        <f>SUM(C8,C22,C32,C34,C38)</f>
        <v>51212.7</v>
      </c>
      <c r="D42" s="7">
        <f>SUM(D8,D22,D32,D34,D38)</f>
        <v>111546.6</v>
      </c>
      <c r="E42" s="7">
        <f>SUM(E8,E22,E32,E34,E38)</f>
        <v>91300.3</v>
      </c>
      <c r="F42" s="7">
        <f t="shared" ref="F42" si="12">SUM(F8,F22,F32,F34,F38)</f>
        <v>111546.6</v>
      </c>
      <c r="G42" s="7">
        <f t="shared" si="1"/>
        <v>20246.300000000003</v>
      </c>
      <c r="H42" s="7">
        <f t="shared" si="2"/>
        <v>122.17550216154822</v>
      </c>
      <c r="I42" s="20"/>
    </row>
    <row r="43" spans="1:9" ht="27.75" customHeight="1">
      <c r="A43" s="25" t="s">
        <v>70</v>
      </c>
      <c r="B43" s="6">
        <v>1220</v>
      </c>
      <c r="C43" s="7">
        <f>SUM(C9,C16,C25,C33,C35,C37)</f>
        <v>-59309.100000000013</v>
      </c>
      <c r="D43" s="7">
        <f>SUM(D9,D16,D25,D33,D35,D37)</f>
        <v>-101694.09999999999</v>
      </c>
      <c r="E43" s="7">
        <f t="shared" ref="E43:F43" si="13">SUM(E9,E16,E25,E33,E35,E37)</f>
        <v>-89996.6</v>
      </c>
      <c r="F43" s="7">
        <f t="shared" si="13"/>
        <v>-101694.09999999999</v>
      </c>
      <c r="G43" s="7">
        <f t="shared" si="1"/>
        <v>-11697.499999999985</v>
      </c>
      <c r="H43" s="7">
        <f t="shared" si="2"/>
        <v>112.99771324694487</v>
      </c>
      <c r="I43" s="20"/>
    </row>
    <row r="44" spans="1:9" ht="33" customHeight="1">
      <c r="A44" s="54" t="s">
        <v>73</v>
      </c>
      <c r="B44" s="54"/>
      <c r="C44" s="54"/>
      <c r="D44" s="54"/>
      <c r="E44" s="54"/>
      <c r="F44" s="54"/>
      <c r="G44" s="54"/>
      <c r="H44" s="54"/>
      <c r="I44" s="20"/>
    </row>
    <row r="45" spans="1:9" ht="33" customHeight="1">
      <c r="A45" s="26" t="s">
        <v>45</v>
      </c>
      <c r="B45" s="36">
        <v>9000</v>
      </c>
      <c r="C45" s="5">
        <v>13725.9</v>
      </c>
      <c r="D45" s="5">
        <v>26255.7</v>
      </c>
      <c r="E45" s="5">
        <v>15531.5</v>
      </c>
      <c r="F45" s="5">
        <f>D45</f>
        <v>26255.7</v>
      </c>
      <c r="G45" s="5">
        <f t="shared" ref="G45:G50" si="14">F45-E45</f>
        <v>10724.2</v>
      </c>
      <c r="H45" s="5">
        <f t="shared" ref="H45:H50" si="15">(F45/E45)*100</f>
        <v>169.04806361265815</v>
      </c>
      <c r="I45" s="41"/>
    </row>
    <row r="46" spans="1:9" ht="33" customHeight="1">
      <c r="A46" s="26" t="s">
        <v>1</v>
      </c>
      <c r="B46" s="36">
        <v>9010</v>
      </c>
      <c r="C46" s="5">
        <v>30123.9</v>
      </c>
      <c r="D46" s="5">
        <v>52278.3</v>
      </c>
      <c r="E46" s="5">
        <v>53444</v>
      </c>
      <c r="F46" s="5">
        <v>52278.3</v>
      </c>
      <c r="G46" s="5">
        <f t="shared" si="14"/>
        <v>-1165.6999999999971</v>
      </c>
      <c r="H46" s="5">
        <f t="shared" si="15"/>
        <v>97.818838410298639</v>
      </c>
      <c r="I46" s="41"/>
    </row>
    <row r="47" spans="1:9" ht="33" customHeight="1">
      <c r="A47" s="26" t="s">
        <v>2</v>
      </c>
      <c r="B47" s="36">
        <v>9020</v>
      </c>
      <c r="C47" s="5">
        <v>6201.1</v>
      </c>
      <c r="D47" s="5">
        <v>11033.8</v>
      </c>
      <c r="E47" s="5">
        <v>10790.4</v>
      </c>
      <c r="F47" s="5">
        <v>11033.8</v>
      </c>
      <c r="G47" s="5">
        <f t="shared" si="14"/>
        <v>243.39999999999964</v>
      </c>
      <c r="H47" s="5">
        <f t="shared" si="15"/>
        <v>102.25570877817319</v>
      </c>
      <c r="I47" s="41"/>
    </row>
    <row r="48" spans="1:9" ht="33" customHeight="1">
      <c r="A48" s="26" t="s">
        <v>3</v>
      </c>
      <c r="B48" s="36">
        <v>9030</v>
      </c>
      <c r="C48" s="5">
        <v>7830.1</v>
      </c>
      <c r="D48" s="5">
        <v>8968.7999999999993</v>
      </c>
      <c r="E48" s="5">
        <v>8000</v>
      </c>
      <c r="F48" s="5">
        <f>D48</f>
        <v>8968.7999999999993</v>
      </c>
      <c r="G48" s="5">
        <f t="shared" si="14"/>
        <v>968.79999999999927</v>
      </c>
      <c r="H48" s="5">
        <f t="shared" si="15"/>
        <v>112.11</v>
      </c>
      <c r="I48" s="20"/>
    </row>
    <row r="49" spans="1:9" ht="33" customHeight="1">
      <c r="A49" s="26" t="s">
        <v>5</v>
      </c>
      <c r="B49" s="36">
        <v>9040</v>
      </c>
      <c r="C49" s="5">
        <v>1428.1</v>
      </c>
      <c r="D49" s="5">
        <v>3157.5</v>
      </c>
      <c r="E49" s="5">
        <v>2230.6999999999998</v>
      </c>
      <c r="F49" s="5">
        <f>D49</f>
        <v>3157.5</v>
      </c>
      <c r="G49" s="5">
        <f t="shared" si="14"/>
        <v>926.80000000000018</v>
      </c>
      <c r="H49" s="5">
        <f t="shared" si="15"/>
        <v>141.54749630160936</v>
      </c>
      <c r="I49" s="20"/>
    </row>
    <row r="50" spans="1:9" ht="33" customHeight="1">
      <c r="A50" s="28" t="s">
        <v>6</v>
      </c>
      <c r="B50" s="35">
        <v>9050</v>
      </c>
      <c r="C50" s="7">
        <f t="shared" ref="C50" si="16">SUM(C45:C49)</f>
        <v>59309.1</v>
      </c>
      <c r="D50" s="7">
        <f t="shared" ref="D50:E50" si="17">SUM(D45:D49)</f>
        <v>101694.1</v>
      </c>
      <c r="E50" s="7">
        <f t="shared" si="17"/>
        <v>89996.599999999991</v>
      </c>
      <c r="F50" s="7">
        <f t="shared" ref="F50" si="18">SUM(F45:F49)</f>
        <v>101694.1</v>
      </c>
      <c r="G50" s="7">
        <f t="shared" si="14"/>
        <v>11697.500000000015</v>
      </c>
      <c r="H50" s="7">
        <f t="shared" si="15"/>
        <v>112.9977132469449</v>
      </c>
      <c r="I50" s="41"/>
    </row>
    <row r="51" spans="1:9" ht="33" customHeight="1">
      <c r="A51" s="49" t="s">
        <v>62</v>
      </c>
      <c r="B51" s="49"/>
      <c r="C51" s="49"/>
      <c r="D51" s="49"/>
      <c r="E51" s="49"/>
      <c r="F51" s="49"/>
      <c r="G51" s="49"/>
      <c r="H51" s="49"/>
      <c r="I51" s="20"/>
    </row>
    <row r="52" spans="1:9" ht="69" customHeight="1">
      <c r="A52" s="29" t="s">
        <v>74</v>
      </c>
      <c r="B52" s="6">
        <v>2110</v>
      </c>
      <c r="C52" s="7">
        <f t="shared" ref="C52" si="19">SUM(C53:C56)</f>
        <v>-615.70000000000005</v>
      </c>
      <c r="D52" s="7">
        <f t="shared" ref="D52:F52" si="20">SUM(D53:D56)</f>
        <v>-1015.3</v>
      </c>
      <c r="E52" s="7">
        <f t="shared" si="20"/>
        <v>-986.7</v>
      </c>
      <c r="F52" s="7">
        <f t="shared" si="20"/>
        <v>-1015.3</v>
      </c>
      <c r="G52" s="7">
        <f>F52-E52</f>
        <v>-28.599999999999909</v>
      </c>
      <c r="H52" s="7">
        <f>(F52/E52)*100</f>
        <v>102.89855072463767</v>
      </c>
      <c r="I52" s="20"/>
    </row>
    <row r="53" spans="1:9" ht="44.25" customHeight="1">
      <c r="A53" s="26" t="s">
        <v>42</v>
      </c>
      <c r="B53" s="37">
        <v>2111</v>
      </c>
      <c r="C53" s="5">
        <v>-157.4</v>
      </c>
      <c r="D53" s="5">
        <v>-222.2</v>
      </c>
      <c r="E53" s="5">
        <v>-185</v>
      </c>
      <c r="F53" s="5">
        <v>-222.2</v>
      </c>
      <c r="G53" s="5">
        <f t="shared" ref="G53:G55" si="21">F53-E53</f>
        <v>-37.199999999999989</v>
      </c>
      <c r="H53" s="5">
        <f t="shared" ref="H53:H68" si="22">(F53/E53)*100</f>
        <v>120.1081081081081</v>
      </c>
      <c r="I53" s="20"/>
    </row>
    <row r="54" spans="1:9" ht="45.75" customHeight="1">
      <c r="A54" s="30" t="s">
        <v>43</v>
      </c>
      <c r="B54" s="37">
        <v>2112</v>
      </c>
      <c r="C54" s="5" t="s">
        <v>20</v>
      </c>
      <c r="D54" s="5" t="s">
        <v>20</v>
      </c>
      <c r="E54" s="5" t="s">
        <v>20</v>
      </c>
      <c r="F54" s="5" t="s">
        <v>20</v>
      </c>
      <c r="G54" s="5"/>
      <c r="H54" s="5"/>
      <c r="I54" s="20"/>
    </row>
    <row r="55" spans="1:9" ht="28.5" customHeight="1">
      <c r="A55" s="26" t="s">
        <v>49</v>
      </c>
      <c r="B55" s="37">
        <v>2113</v>
      </c>
      <c r="C55" s="5">
        <v>-458.3</v>
      </c>
      <c r="D55" s="43">
        <v>-793.1</v>
      </c>
      <c r="E55" s="5">
        <v>-801.7</v>
      </c>
      <c r="F55" s="43">
        <v>-793.1</v>
      </c>
      <c r="G55" s="5">
        <f t="shared" si="21"/>
        <v>8.6000000000000227</v>
      </c>
      <c r="H55" s="5">
        <f t="shared" si="22"/>
        <v>98.927279530996628</v>
      </c>
      <c r="I55" s="20"/>
    </row>
    <row r="56" spans="1:9" ht="33" customHeight="1">
      <c r="A56" s="26" t="s">
        <v>32</v>
      </c>
      <c r="B56" s="37">
        <v>2114</v>
      </c>
      <c r="C56" s="5" t="s">
        <v>20</v>
      </c>
      <c r="D56" s="5" t="s">
        <v>20</v>
      </c>
      <c r="E56" s="5" t="s">
        <v>20</v>
      </c>
      <c r="F56" s="5" t="s">
        <v>20</v>
      </c>
      <c r="G56" s="5"/>
      <c r="H56" s="5"/>
      <c r="I56" s="20"/>
    </row>
    <row r="57" spans="1:9" ht="43.5" customHeight="1">
      <c r="A57" s="31" t="s">
        <v>47</v>
      </c>
      <c r="B57" s="35">
        <v>2120</v>
      </c>
      <c r="C57" s="7">
        <f>SUM(C58:C63)</f>
        <v>-5478.2</v>
      </c>
      <c r="D57" s="7">
        <f>SUM(D58:D63)</f>
        <v>-9523.1</v>
      </c>
      <c r="E57" s="7">
        <f>SUM(E58:E63)</f>
        <v>-9620.1999999999989</v>
      </c>
      <c r="F57" s="7">
        <f>SUM(F58:F63)</f>
        <v>-9523.1</v>
      </c>
      <c r="G57" s="7">
        <f>F57-E57</f>
        <v>97.099999999998545</v>
      </c>
      <c r="H57" s="7">
        <f t="shared" si="22"/>
        <v>98.990665474730264</v>
      </c>
      <c r="I57" s="20"/>
    </row>
    <row r="58" spans="1:9" ht="36" customHeight="1">
      <c r="A58" s="30" t="s">
        <v>31</v>
      </c>
      <c r="B58" s="36">
        <v>2121</v>
      </c>
      <c r="C58" s="5" t="s">
        <v>20</v>
      </c>
      <c r="D58" s="5" t="s">
        <v>20</v>
      </c>
      <c r="E58" s="5" t="s">
        <v>20</v>
      </c>
      <c r="F58" s="5" t="s">
        <v>20</v>
      </c>
      <c r="G58" s="7"/>
      <c r="H58" s="5"/>
      <c r="I58" s="20"/>
    </row>
    <row r="59" spans="1:9" ht="33.75" customHeight="1">
      <c r="A59" s="26" t="s">
        <v>10</v>
      </c>
      <c r="B59" s="36">
        <v>2122</v>
      </c>
      <c r="C59" s="5">
        <v>-5478</v>
      </c>
      <c r="D59" s="5">
        <v>-9504.5</v>
      </c>
      <c r="E59" s="5">
        <v>-9619.9</v>
      </c>
      <c r="F59" s="5">
        <v>-9504.5</v>
      </c>
      <c r="G59" s="5">
        <f t="shared" ref="G59" si="23">F59-E59</f>
        <v>115.39999999999964</v>
      </c>
      <c r="H59" s="5">
        <f t="shared" si="22"/>
        <v>98.800403330595955</v>
      </c>
      <c r="I59" s="20"/>
    </row>
    <row r="60" spans="1:9" ht="31.5" customHeight="1">
      <c r="A60" s="26" t="s">
        <v>35</v>
      </c>
      <c r="B60" s="36">
        <v>2123</v>
      </c>
      <c r="C60" s="5">
        <v>-0.2</v>
      </c>
      <c r="D60" s="43">
        <v>-18.600000000000001</v>
      </c>
      <c r="E60" s="5">
        <v>-0.3</v>
      </c>
      <c r="F60" s="5">
        <v>-18.600000000000001</v>
      </c>
      <c r="G60" s="5">
        <f t="shared" ref="G60" si="24">F60-E60</f>
        <v>-18.3</v>
      </c>
      <c r="H60" s="5">
        <f t="shared" ref="H60" si="25">(F60/E60)*100</f>
        <v>6200.0000000000009</v>
      </c>
      <c r="I60" s="20"/>
    </row>
    <row r="61" spans="1:9" ht="31.5" customHeight="1">
      <c r="A61" s="26" t="s">
        <v>36</v>
      </c>
      <c r="B61" s="36">
        <v>2124</v>
      </c>
      <c r="C61" s="5" t="s">
        <v>20</v>
      </c>
      <c r="D61" s="5" t="s">
        <v>20</v>
      </c>
      <c r="E61" s="5" t="s">
        <v>20</v>
      </c>
      <c r="F61" s="5" t="s">
        <v>20</v>
      </c>
      <c r="G61" s="5"/>
      <c r="H61" s="5"/>
      <c r="I61" s="20"/>
    </row>
    <row r="62" spans="1:9" ht="84.75" customHeight="1">
      <c r="A62" s="26" t="s">
        <v>71</v>
      </c>
      <c r="B62" s="36">
        <v>2125</v>
      </c>
      <c r="C62" s="5" t="s">
        <v>20</v>
      </c>
      <c r="D62" s="5" t="s">
        <v>20</v>
      </c>
      <c r="E62" s="5" t="s">
        <v>20</v>
      </c>
      <c r="F62" s="5" t="s">
        <v>20</v>
      </c>
      <c r="G62" s="5"/>
      <c r="H62" s="5"/>
      <c r="I62" s="20"/>
    </row>
    <row r="63" spans="1:9" ht="31.5" customHeight="1">
      <c r="A63" s="26" t="s">
        <v>32</v>
      </c>
      <c r="B63" s="36">
        <v>2126</v>
      </c>
      <c r="C63" s="5" t="s">
        <v>20</v>
      </c>
      <c r="D63" s="5" t="s">
        <v>20</v>
      </c>
      <c r="E63" s="5" t="s">
        <v>20</v>
      </c>
      <c r="F63" s="5" t="s">
        <v>20</v>
      </c>
      <c r="G63" s="5"/>
      <c r="H63" s="5"/>
      <c r="I63" s="20"/>
    </row>
    <row r="64" spans="1:9" ht="48" customHeight="1">
      <c r="A64" s="29" t="s">
        <v>48</v>
      </c>
      <c r="B64" s="35">
        <v>2130</v>
      </c>
      <c r="C64" s="7">
        <f t="shared" ref="C64" si="26">SUM(C65:C67)</f>
        <v>-6445.6</v>
      </c>
      <c r="D64" s="7">
        <f t="shared" ref="D64:F64" si="27">SUM(D65:D67)</f>
        <v>-11470.4</v>
      </c>
      <c r="E64" s="7">
        <f t="shared" si="27"/>
        <v>-11218.6</v>
      </c>
      <c r="F64" s="7">
        <f t="shared" si="27"/>
        <v>-11470.4</v>
      </c>
      <c r="G64" s="7">
        <f>F64-E64</f>
        <v>-251.79999999999927</v>
      </c>
      <c r="H64" s="7">
        <f t="shared" si="22"/>
        <v>102.24448683436435</v>
      </c>
      <c r="I64" s="20"/>
    </row>
    <row r="65" spans="1:9" ht="33" customHeight="1">
      <c r="A65" s="26" t="s">
        <v>33</v>
      </c>
      <c r="B65" s="36">
        <v>2131</v>
      </c>
      <c r="C65" s="5" t="s">
        <v>20</v>
      </c>
      <c r="D65" s="5" t="s">
        <v>20</v>
      </c>
      <c r="E65" s="5" t="s">
        <v>20</v>
      </c>
      <c r="F65" s="5" t="s">
        <v>20</v>
      </c>
      <c r="G65" s="7"/>
      <c r="H65" s="5"/>
      <c r="I65" s="20"/>
    </row>
    <row r="66" spans="1:9" ht="44.25" customHeight="1">
      <c r="A66" s="26" t="s">
        <v>34</v>
      </c>
      <c r="B66" s="36">
        <v>2132</v>
      </c>
      <c r="C66" s="5">
        <v>-6201.1</v>
      </c>
      <c r="D66" s="5">
        <v>-11035.4</v>
      </c>
      <c r="E66" s="5">
        <v>-10790.4</v>
      </c>
      <c r="F66" s="5">
        <v>-11035.4</v>
      </c>
      <c r="G66" s="5">
        <f t="shared" ref="G66:G68" si="28">F66-E66</f>
        <v>-245</v>
      </c>
      <c r="H66" s="5">
        <f t="shared" si="22"/>
        <v>102.27053677342823</v>
      </c>
      <c r="I66" s="20"/>
    </row>
    <row r="67" spans="1:9" ht="42" customHeight="1">
      <c r="A67" s="26" t="s">
        <v>84</v>
      </c>
      <c r="B67" s="36">
        <v>2133</v>
      </c>
      <c r="C67" s="5">
        <v>-244.5</v>
      </c>
      <c r="D67" s="5">
        <v>-435</v>
      </c>
      <c r="E67" s="5">
        <v>-428.2</v>
      </c>
      <c r="F67" s="5">
        <v>-435</v>
      </c>
      <c r="G67" s="5">
        <f t="shared" si="28"/>
        <v>-6.8000000000000114</v>
      </c>
      <c r="H67" s="5">
        <f t="shared" si="22"/>
        <v>101.58804297057451</v>
      </c>
      <c r="I67" s="20"/>
    </row>
    <row r="68" spans="1:9" ht="30.75" customHeight="1">
      <c r="A68" s="31" t="s">
        <v>44</v>
      </c>
      <c r="B68" s="35">
        <v>2200</v>
      </c>
      <c r="C68" s="7">
        <f>SUM(C52+C57+C64)</f>
        <v>-12539.5</v>
      </c>
      <c r="D68" s="7">
        <f>SUM(D52+D57+D64)</f>
        <v>-22008.799999999999</v>
      </c>
      <c r="E68" s="7">
        <f>SUM(E52+E57+E64)</f>
        <v>-21825.5</v>
      </c>
      <c r="F68" s="7">
        <f>SUM(F52+F57+F64)</f>
        <v>-22008.799999999999</v>
      </c>
      <c r="G68" s="7">
        <f t="shared" si="28"/>
        <v>-183.29999999999927</v>
      </c>
      <c r="H68" s="7">
        <f t="shared" si="22"/>
        <v>100.83984330255893</v>
      </c>
      <c r="I68" s="20"/>
    </row>
    <row r="69" spans="1:9" ht="33" customHeight="1">
      <c r="A69" s="57" t="s">
        <v>63</v>
      </c>
      <c r="B69" s="57"/>
      <c r="C69" s="57"/>
      <c r="D69" s="57"/>
      <c r="E69" s="57"/>
      <c r="F69" s="57"/>
      <c r="G69" s="57"/>
      <c r="H69" s="57"/>
      <c r="I69" s="20"/>
    </row>
    <row r="70" spans="1:9" ht="33" customHeight="1">
      <c r="A70" s="25" t="s">
        <v>14</v>
      </c>
      <c r="B70" s="6">
        <v>4000</v>
      </c>
      <c r="C70" s="7">
        <f>SUM(C71:C77)</f>
        <v>-6765.7</v>
      </c>
      <c r="D70" s="7">
        <f>SUM(D71:D77)</f>
        <v>-5649.1</v>
      </c>
      <c r="E70" s="7">
        <f>SUM(E71:E77)</f>
        <v>-3548.1</v>
      </c>
      <c r="F70" s="7">
        <f>SUM(F71:F77)</f>
        <v>-5649.1</v>
      </c>
      <c r="G70" s="7">
        <f>F70-E70</f>
        <v>-2101.0000000000005</v>
      </c>
      <c r="H70" s="7">
        <f>(F70/E70)*100</f>
        <v>159.21479101490939</v>
      </c>
      <c r="I70" s="20"/>
    </row>
    <row r="71" spans="1:9" ht="37.5" customHeight="1">
      <c r="A71" s="26" t="s">
        <v>50</v>
      </c>
      <c r="B71" s="37">
        <v>4010</v>
      </c>
      <c r="C71" s="5" t="s">
        <v>20</v>
      </c>
      <c r="D71" s="5" t="s">
        <v>20</v>
      </c>
      <c r="E71" s="5" t="s">
        <v>20</v>
      </c>
      <c r="F71" s="5" t="s">
        <v>20</v>
      </c>
      <c r="G71" s="5"/>
      <c r="H71" s="5"/>
      <c r="I71" s="20"/>
    </row>
    <row r="72" spans="1:9" ht="48.75" customHeight="1">
      <c r="A72" s="26" t="s">
        <v>92</v>
      </c>
      <c r="B72" s="37">
        <v>4020</v>
      </c>
      <c r="C72" s="5">
        <v>-1118.2</v>
      </c>
      <c r="D72" s="5">
        <v>-2391.1</v>
      </c>
      <c r="E72" s="5" t="s">
        <v>20</v>
      </c>
      <c r="F72" s="5">
        <v>-2391.1</v>
      </c>
      <c r="G72" s="44" t="e">
        <f>F72-E72</f>
        <v>#VALUE!</v>
      </c>
      <c r="H72" s="5" t="e">
        <f>(F72/E72)*100</f>
        <v>#VALUE!</v>
      </c>
      <c r="I72" s="20"/>
    </row>
    <row r="73" spans="1:9" ht="48.75" customHeight="1">
      <c r="A73" s="26" t="s">
        <v>57</v>
      </c>
      <c r="B73" s="37">
        <v>4030</v>
      </c>
      <c r="C73" s="5">
        <v>-316.8</v>
      </c>
      <c r="D73" s="5">
        <v>-242.2</v>
      </c>
      <c r="E73" s="5" t="s">
        <v>20</v>
      </c>
      <c r="F73" s="5">
        <v>-242.2</v>
      </c>
      <c r="G73" s="5" t="e">
        <f t="shared" ref="G73:G75" si="29">F73-E73</f>
        <v>#VALUE!</v>
      </c>
      <c r="H73" s="5" t="e">
        <f t="shared" ref="H73:H76" si="30">(F73/E73)*100</f>
        <v>#VALUE!</v>
      </c>
      <c r="I73" s="20"/>
    </row>
    <row r="74" spans="1:9" ht="49.5" customHeight="1">
      <c r="A74" s="26" t="s">
        <v>93</v>
      </c>
      <c r="B74" s="37">
        <v>4040</v>
      </c>
      <c r="C74" s="5" t="s">
        <v>20</v>
      </c>
      <c r="D74" s="5" t="s">
        <v>20</v>
      </c>
      <c r="E74" s="5" t="s">
        <v>20</v>
      </c>
      <c r="F74" s="5" t="s">
        <v>20</v>
      </c>
      <c r="G74" s="5" t="e">
        <f t="shared" si="29"/>
        <v>#VALUE!</v>
      </c>
      <c r="H74" s="5" t="e">
        <f t="shared" si="30"/>
        <v>#VALUE!</v>
      </c>
      <c r="I74" s="20"/>
    </row>
    <row r="75" spans="1:9" ht="73.5" customHeight="1">
      <c r="A75" s="26" t="s">
        <v>51</v>
      </c>
      <c r="B75" s="37">
        <v>4050</v>
      </c>
      <c r="C75" s="5">
        <v>-5276.3</v>
      </c>
      <c r="D75" s="5">
        <v>-2975.8</v>
      </c>
      <c r="E75" s="5">
        <v>-3548.1</v>
      </c>
      <c r="F75" s="5">
        <v>-2975.8</v>
      </c>
      <c r="G75" s="5">
        <f t="shared" si="29"/>
        <v>572.29999999999973</v>
      </c>
      <c r="H75" s="5">
        <f t="shared" si="30"/>
        <v>83.870240410360481</v>
      </c>
      <c r="I75" s="20"/>
    </row>
    <row r="76" spans="1:9" ht="36.75" customHeight="1">
      <c r="A76" s="26" t="s">
        <v>52</v>
      </c>
      <c r="B76" s="37">
        <v>4060</v>
      </c>
      <c r="C76" s="5">
        <v>-54.4</v>
      </c>
      <c r="D76" s="5">
        <v>-40</v>
      </c>
      <c r="E76" s="5" t="s">
        <v>20</v>
      </c>
      <c r="F76" s="5">
        <v>-40</v>
      </c>
      <c r="G76" s="45" t="e">
        <f>F76-E76</f>
        <v>#VALUE!</v>
      </c>
      <c r="H76" s="5" t="e">
        <f t="shared" si="30"/>
        <v>#VALUE!</v>
      </c>
      <c r="I76" s="20"/>
    </row>
    <row r="77" spans="1:9" ht="39.75" customHeight="1">
      <c r="A77" s="26" t="s">
        <v>41</v>
      </c>
      <c r="B77" s="37">
        <v>4070</v>
      </c>
      <c r="C77" s="5" t="s">
        <v>20</v>
      </c>
      <c r="D77" s="5" t="s">
        <v>20</v>
      </c>
      <c r="E77" s="5" t="s">
        <v>20</v>
      </c>
      <c r="F77" s="5" t="s">
        <v>20</v>
      </c>
      <c r="G77" s="5"/>
      <c r="H77" s="5"/>
      <c r="I77" s="20"/>
    </row>
    <row r="78" spans="1:9" ht="36.75" customHeight="1">
      <c r="A78" s="49" t="s">
        <v>64</v>
      </c>
      <c r="B78" s="49"/>
      <c r="C78" s="49"/>
      <c r="D78" s="49"/>
      <c r="E78" s="49"/>
      <c r="F78" s="49"/>
      <c r="G78" s="49"/>
      <c r="H78" s="49"/>
      <c r="I78" s="20"/>
    </row>
    <row r="79" spans="1:9" ht="46.5" customHeight="1">
      <c r="A79" s="52" t="s">
        <v>17</v>
      </c>
      <c r="B79" s="53" t="s">
        <v>4</v>
      </c>
      <c r="C79" s="53" t="s">
        <v>72</v>
      </c>
      <c r="D79" s="53"/>
      <c r="E79" s="52" t="s">
        <v>91</v>
      </c>
      <c r="F79" s="52"/>
      <c r="G79" s="52"/>
      <c r="H79" s="52"/>
      <c r="I79" s="20"/>
    </row>
    <row r="80" spans="1:9" ht="45" customHeight="1">
      <c r="A80" s="52"/>
      <c r="B80" s="53"/>
      <c r="C80" s="36" t="s">
        <v>86</v>
      </c>
      <c r="D80" s="36" t="s">
        <v>90</v>
      </c>
      <c r="E80" s="8" t="s">
        <v>65</v>
      </c>
      <c r="F80" s="8" t="s">
        <v>66</v>
      </c>
      <c r="G80" s="8" t="s">
        <v>67</v>
      </c>
      <c r="H80" s="8" t="s">
        <v>68</v>
      </c>
      <c r="I80" s="20"/>
    </row>
    <row r="81" spans="1:9" s="4" customFormat="1" ht="86.25" customHeight="1">
      <c r="A81" s="31" t="s">
        <v>79</v>
      </c>
      <c r="B81" s="9" t="s">
        <v>23</v>
      </c>
      <c r="C81" s="10">
        <f>SUM(C82:C84)</f>
        <v>715</v>
      </c>
      <c r="D81" s="10">
        <f>SUM(D82:D84)</f>
        <v>1119</v>
      </c>
      <c r="E81" s="10">
        <f>SUM(E82:E84)</f>
        <v>1135</v>
      </c>
      <c r="F81" s="10">
        <f>SUM(F82:F84)</f>
        <v>1119</v>
      </c>
      <c r="G81" s="10">
        <f>F81-E81</f>
        <v>-16</v>
      </c>
      <c r="H81" s="5">
        <f>F81/E81*100</f>
        <v>98.590308370044056</v>
      </c>
      <c r="I81" s="38"/>
    </row>
    <row r="82" spans="1:9" ht="27.75" customHeight="1">
      <c r="A82" s="27" t="s">
        <v>15</v>
      </c>
      <c r="B82" s="37" t="s">
        <v>24</v>
      </c>
      <c r="C82" s="24">
        <v>1</v>
      </c>
      <c r="D82" s="24">
        <v>1</v>
      </c>
      <c r="E82" s="10">
        <v>1</v>
      </c>
      <c r="F82" s="24">
        <v>1</v>
      </c>
      <c r="G82" s="10">
        <f t="shared" ref="G82:G96" si="31">F82-E82</f>
        <v>0</v>
      </c>
      <c r="H82" s="5">
        <f t="shared" ref="H82:H96" si="32">F82/E82*100</f>
        <v>100</v>
      </c>
      <c r="I82" s="20"/>
    </row>
    <row r="83" spans="1:9" ht="27.75" customHeight="1">
      <c r="A83" s="27" t="s">
        <v>18</v>
      </c>
      <c r="B83" s="37" t="s">
        <v>25</v>
      </c>
      <c r="C83" s="24">
        <v>46</v>
      </c>
      <c r="D83" s="24">
        <v>64</v>
      </c>
      <c r="E83" s="10">
        <v>57</v>
      </c>
      <c r="F83" s="24">
        <v>64</v>
      </c>
      <c r="G83" s="10">
        <f t="shared" si="31"/>
        <v>7</v>
      </c>
      <c r="H83" s="5">
        <f t="shared" si="32"/>
        <v>112.28070175438596</v>
      </c>
      <c r="I83" s="20"/>
    </row>
    <row r="84" spans="1:9" ht="27.75" customHeight="1">
      <c r="A84" s="27" t="s">
        <v>16</v>
      </c>
      <c r="B84" s="37" t="s">
        <v>26</v>
      </c>
      <c r="C84" s="24">
        <v>668</v>
      </c>
      <c r="D84" s="24">
        <v>1054</v>
      </c>
      <c r="E84" s="10">
        <v>1077</v>
      </c>
      <c r="F84" s="24">
        <v>1054</v>
      </c>
      <c r="G84" s="10">
        <f t="shared" si="31"/>
        <v>-23</v>
      </c>
      <c r="H84" s="5">
        <f t="shared" si="32"/>
        <v>97.864438254410402</v>
      </c>
      <c r="I84" s="20"/>
    </row>
    <row r="85" spans="1:9" ht="27.75" customHeight="1">
      <c r="A85" s="25" t="s">
        <v>58</v>
      </c>
      <c r="B85" s="6" t="s">
        <v>27</v>
      </c>
      <c r="C85" s="7">
        <f t="shared" ref="C85" si="33">SUM(C86:C88)</f>
        <v>30123.9</v>
      </c>
      <c r="D85" s="7">
        <f t="shared" ref="D85:E85" si="34">SUM(D86:D88)</f>
        <v>52278.299999999996</v>
      </c>
      <c r="E85" s="7">
        <f t="shared" si="34"/>
        <v>53698.8</v>
      </c>
      <c r="F85" s="7">
        <f t="shared" ref="F85" si="35">SUM(F86:F88)</f>
        <v>52278.299999999996</v>
      </c>
      <c r="G85" s="11">
        <f t="shared" si="31"/>
        <v>-1420.5000000000073</v>
      </c>
      <c r="H85" s="7">
        <f t="shared" si="32"/>
        <v>97.354689490267916</v>
      </c>
      <c r="I85" s="20"/>
    </row>
    <row r="86" spans="1:9" ht="27.75" customHeight="1">
      <c r="A86" s="27" t="s">
        <v>15</v>
      </c>
      <c r="B86" s="37">
        <v>8011</v>
      </c>
      <c r="C86" s="5">
        <v>206.9</v>
      </c>
      <c r="D86" s="5">
        <v>186.5</v>
      </c>
      <c r="E86" s="5">
        <v>200</v>
      </c>
      <c r="F86" s="5">
        <v>186.5</v>
      </c>
      <c r="G86" s="10">
        <f t="shared" si="31"/>
        <v>-13.5</v>
      </c>
      <c r="H86" s="5">
        <f t="shared" si="32"/>
        <v>93.25</v>
      </c>
      <c r="I86" s="20"/>
    </row>
    <row r="87" spans="1:9" ht="27.75" customHeight="1">
      <c r="A87" s="27" t="s">
        <v>18</v>
      </c>
      <c r="B87" s="37">
        <v>8012</v>
      </c>
      <c r="C87" s="5">
        <v>2459.3000000000002</v>
      </c>
      <c r="D87" s="5">
        <v>4209.6000000000004</v>
      </c>
      <c r="E87" s="5">
        <v>4075</v>
      </c>
      <c r="F87" s="5">
        <v>4209.6000000000004</v>
      </c>
      <c r="G87" s="10">
        <f t="shared" si="31"/>
        <v>134.60000000000036</v>
      </c>
      <c r="H87" s="5">
        <f t="shared" si="32"/>
        <v>103.30306748466258</v>
      </c>
      <c r="I87" s="20"/>
    </row>
    <row r="88" spans="1:9" ht="27.75" customHeight="1">
      <c r="A88" s="27" t="s">
        <v>16</v>
      </c>
      <c r="B88" s="37">
        <v>8013</v>
      </c>
      <c r="C88" s="5">
        <v>27457.7</v>
      </c>
      <c r="D88" s="5">
        <v>47882.2</v>
      </c>
      <c r="E88" s="5">
        <v>49423.8</v>
      </c>
      <c r="F88" s="5">
        <v>47882.2</v>
      </c>
      <c r="G88" s="10">
        <f t="shared" si="31"/>
        <v>-1541.6000000000058</v>
      </c>
      <c r="H88" s="5">
        <f t="shared" si="32"/>
        <v>96.88085497270545</v>
      </c>
      <c r="I88" s="20"/>
    </row>
    <row r="89" spans="1:9" ht="27.75" customHeight="1">
      <c r="A89" s="25" t="s">
        <v>1</v>
      </c>
      <c r="B89" s="6">
        <v>8020</v>
      </c>
      <c r="C89" s="7">
        <f>SUM(C90:C92)</f>
        <v>30123.9</v>
      </c>
      <c r="D89" s="7">
        <f>SUM(D90:D92)</f>
        <v>52278.299999999996</v>
      </c>
      <c r="E89" s="7">
        <f t="shared" ref="E89" si="36">SUM(E90:E92)</f>
        <v>54328.800000000003</v>
      </c>
      <c r="F89" s="7">
        <f>SUM(F90:F92)</f>
        <v>52278.299999999996</v>
      </c>
      <c r="G89" s="11">
        <f t="shared" si="31"/>
        <v>-2050.5000000000073</v>
      </c>
      <c r="H89" s="7">
        <f t="shared" si="32"/>
        <v>96.225758713610446</v>
      </c>
      <c r="I89" s="20"/>
    </row>
    <row r="90" spans="1:9" ht="27.75" customHeight="1">
      <c r="A90" s="27" t="s">
        <v>15</v>
      </c>
      <c r="B90" s="37">
        <v>8021</v>
      </c>
      <c r="C90" s="5">
        <v>206.9</v>
      </c>
      <c r="D90" s="5">
        <v>186.5</v>
      </c>
      <c r="E90" s="5">
        <v>200</v>
      </c>
      <c r="F90" s="5">
        <v>186.5</v>
      </c>
      <c r="G90" s="10">
        <f t="shared" si="31"/>
        <v>-13.5</v>
      </c>
      <c r="H90" s="5">
        <f t="shared" si="32"/>
        <v>93.25</v>
      </c>
      <c r="I90" s="20"/>
    </row>
    <row r="91" spans="1:9" ht="27.75" customHeight="1">
      <c r="A91" s="27" t="s">
        <v>18</v>
      </c>
      <c r="B91" s="37">
        <v>8022</v>
      </c>
      <c r="C91" s="5">
        <v>2459.3000000000002</v>
      </c>
      <c r="D91" s="5">
        <v>4209.6000000000004</v>
      </c>
      <c r="E91" s="5">
        <v>4705</v>
      </c>
      <c r="F91" s="5">
        <v>4209.6000000000004</v>
      </c>
      <c r="G91" s="10">
        <f t="shared" si="31"/>
        <v>-495.39999999999964</v>
      </c>
      <c r="H91" s="5">
        <f t="shared" si="32"/>
        <v>89.470775770456967</v>
      </c>
      <c r="I91" s="20"/>
    </row>
    <row r="92" spans="1:9" ht="27.75" customHeight="1">
      <c r="A92" s="27" t="s">
        <v>16</v>
      </c>
      <c r="B92" s="37">
        <v>8023</v>
      </c>
      <c r="C92" s="5">
        <v>27457.7</v>
      </c>
      <c r="D92" s="5">
        <v>47882.2</v>
      </c>
      <c r="E92" s="5">
        <v>49423.8</v>
      </c>
      <c r="F92" s="5">
        <v>47882.2</v>
      </c>
      <c r="G92" s="10">
        <f t="shared" si="31"/>
        <v>-1541.6000000000058</v>
      </c>
      <c r="H92" s="5">
        <f t="shared" si="32"/>
        <v>96.88085497270545</v>
      </c>
      <c r="I92" s="20"/>
    </row>
    <row r="93" spans="1:9" s="2" customFormat="1" ht="56.25" customHeight="1">
      <c r="A93" s="31" t="s">
        <v>40</v>
      </c>
      <c r="B93" s="9" t="s">
        <v>59</v>
      </c>
      <c r="C93" s="11">
        <f t="shared" ref="C93" si="37">(C89/C81)/3*1000</f>
        <v>14043.776223776225</v>
      </c>
      <c r="D93" s="11">
        <f t="shared" ref="D93:F93" si="38">(D89/D81)/3*1000</f>
        <v>15572.922252010721</v>
      </c>
      <c r="E93" s="11">
        <f t="shared" si="38"/>
        <v>15955.594713656388</v>
      </c>
      <c r="F93" s="11">
        <f t="shared" si="38"/>
        <v>15572.922252010721</v>
      </c>
      <c r="G93" s="11">
        <f t="shared" si="31"/>
        <v>-382.67246164566677</v>
      </c>
      <c r="H93" s="7">
        <f t="shared" si="32"/>
        <v>97.601640875735356</v>
      </c>
      <c r="I93" s="38"/>
    </row>
    <row r="94" spans="1:9" ht="27.75" customHeight="1">
      <c r="A94" s="27" t="s">
        <v>15</v>
      </c>
      <c r="B94" s="37">
        <v>8031</v>
      </c>
      <c r="C94" s="10">
        <f>(C90/C82)/3*1000</f>
        <v>68966.666666666672</v>
      </c>
      <c r="D94" s="10">
        <f>(D90/D82)/3*1000</f>
        <v>62166.666666666664</v>
      </c>
      <c r="E94" s="10">
        <f>(E90/E82)/3*1000</f>
        <v>66666.666666666672</v>
      </c>
      <c r="F94" s="10">
        <f>(F90/F82)/3*1000</f>
        <v>62166.666666666664</v>
      </c>
      <c r="G94" s="10">
        <f t="shared" si="31"/>
        <v>-4500.0000000000073</v>
      </c>
      <c r="H94" s="10">
        <f t="shared" si="32"/>
        <v>93.249999999999986</v>
      </c>
      <c r="I94" s="20"/>
    </row>
    <row r="95" spans="1:9" ht="27.75" customHeight="1">
      <c r="A95" s="27" t="s">
        <v>18</v>
      </c>
      <c r="B95" s="37">
        <v>8032</v>
      </c>
      <c r="C95" s="10">
        <f t="shared" ref="C95" si="39">(C91/C83)/3*1000</f>
        <v>17821.014492753624</v>
      </c>
      <c r="D95" s="10">
        <f t="shared" ref="D95" si="40">(D91/D83)/3*1000</f>
        <v>21925</v>
      </c>
      <c r="E95" s="10">
        <f>(E91/E83)/3*1000</f>
        <v>27514.619883040938</v>
      </c>
      <c r="F95" s="10">
        <f>(F91/F83)/3*1000</f>
        <v>21925</v>
      </c>
      <c r="G95" s="10">
        <f t="shared" si="31"/>
        <v>-5589.6198830409376</v>
      </c>
      <c r="H95" s="10">
        <f t="shared" si="32"/>
        <v>79.684909670563215</v>
      </c>
      <c r="I95" s="20"/>
    </row>
    <row r="96" spans="1:9" ht="27.75" customHeight="1">
      <c r="A96" s="27" t="s">
        <v>16</v>
      </c>
      <c r="B96" s="37">
        <v>8033</v>
      </c>
      <c r="C96" s="10">
        <f t="shared" ref="C96" si="41">(C92/C84)/3*1000</f>
        <v>13701.447105788424</v>
      </c>
      <c r="D96" s="10">
        <f t="shared" ref="D96" si="42">(D92/D84)/3*1000</f>
        <v>15143.010752688171</v>
      </c>
      <c r="E96" s="10">
        <f>(E92/E84)/3*1000</f>
        <v>15296.750232126278</v>
      </c>
      <c r="F96" s="10">
        <f>(F92/F84)/3*1000</f>
        <v>15143.010752688171</v>
      </c>
      <c r="G96" s="10">
        <f t="shared" si="31"/>
        <v>-153.73947943810708</v>
      </c>
      <c r="H96" s="10">
        <f t="shared" si="32"/>
        <v>98.994953325999774</v>
      </c>
      <c r="I96" s="20"/>
    </row>
    <row r="97" spans="1:9" s="2" customFormat="1">
      <c r="A97" s="15"/>
      <c r="B97" s="38"/>
      <c r="C97" s="16"/>
      <c r="D97" s="17"/>
      <c r="E97" s="18"/>
      <c r="F97" s="18"/>
      <c r="G97" s="18"/>
      <c r="H97" s="18"/>
      <c r="I97" s="38"/>
    </row>
    <row r="98" spans="1:9" s="2" customFormat="1">
      <c r="A98" s="15"/>
      <c r="B98" s="38"/>
      <c r="C98" s="16"/>
      <c r="D98" s="17"/>
      <c r="E98" s="18"/>
      <c r="F98" s="18"/>
      <c r="G98" s="18"/>
      <c r="H98" s="18"/>
      <c r="I98" s="38"/>
    </row>
    <row r="99" spans="1:9" s="2" customFormat="1" ht="28.5" customHeight="1">
      <c r="A99" s="40" t="s">
        <v>75</v>
      </c>
      <c r="B99" s="19"/>
      <c r="C99" s="47"/>
      <c r="D99" s="48"/>
      <c r="E99" s="42"/>
      <c r="F99" s="50" t="s">
        <v>76</v>
      </c>
      <c r="G99" s="50"/>
      <c r="H99" s="50"/>
      <c r="I99" s="38"/>
    </row>
    <row r="100" spans="1:9" s="2" customFormat="1">
      <c r="A100" s="38" t="s">
        <v>7</v>
      </c>
      <c r="B100" s="20"/>
      <c r="C100" s="46" t="s">
        <v>8</v>
      </c>
      <c r="D100" s="46"/>
      <c r="E100" s="21"/>
      <c r="F100" s="51" t="s">
        <v>12</v>
      </c>
      <c r="G100" s="51"/>
      <c r="H100" s="51"/>
      <c r="I100" s="38"/>
    </row>
    <row r="101" spans="1:9" s="2" customFormat="1">
      <c r="A101" s="22"/>
      <c r="B101" s="38"/>
      <c r="C101" s="38"/>
      <c r="D101" s="38"/>
      <c r="E101" s="20"/>
      <c r="F101" s="20"/>
      <c r="G101" s="20"/>
      <c r="H101" s="20"/>
      <c r="I101" s="38"/>
    </row>
    <row r="102" spans="1:9" s="2" customFormat="1">
      <c r="A102" s="22"/>
      <c r="B102" s="38"/>
      <c r="C102" s="38"/>
      <c r="D102" s="38"/>
      <c r="E102" s="20"/>
      <c r="F102" s="20"/>
      <c r="G102" s="20"/>
      <c r="H102" s="20"/>
      <c r="I102" s="38"/>
    </row>
    <row r="103" spans="1:9" s="2" customFormat="1">
      <c r="A103" s="22"/>
      <c r="B103" s="38"/>
      <c r="C103" s="38"/>
      <c r="D103" s="38"/>
      <c r="E103" s="20"/>
      <c r="F103" s="20"/>
      <c r="G103" s="20"/>
      <c r="H103" s="20"/>
      <c r="I103" s="38"/>
    </row>
    <row r="104" spans="1:9" s="2" customFormat="1">
      <c r="A104" s="22"/>
      <c r="B104" s="38"/>
      <c r="C104" s="38"/>
      <c r="D104" s="38"/>
      <c r="E104" s="20"/>
      <c r="F104" s="20"/>
      <c r="G104" s="20"/>
      <c r="H104" s="20"/>
      <c r="I104" s="38"/>
    </row>
    <row r="105" spans="1:9" s="2" customFormat="1">
      <c r="A105" s="22"/>
      <c r="B105" s="38"/>
      <c r="C105" s="38"/>
      <c r="D105" s="38"/>
      <c r="E105" s="20"/>
      <c r="F105" s="20"/>
      <c r="G105" s="20"/>
      <c r="H105" s="20"/>
      <c r="I105" s="38"/>
    </row>
    <row r="106" spans="1:9" s="2" customFormat="1">
      <c r="A106" s="22"/>
      <c r="B106" s="38"/>
      <c r="C106" s="38"/>
      <c r="D106" s="38"/>
      <c r="E106" s="20"/>
      <c r="F106" s="20"/>
      <c r="G106" s="20"/>
      <c r="H106" s="20"/>
      <c r="I106" s="38"/>
    </row>
    <row r="107" spans="1:9" s="2" customFormat="1">
      <c r="A107" s="22"/>
      <c r="B107" s="38"/>
      <c r="C107" s="38"/>
      <c r="D107" s="38"/>
      <c r="E107" s="20"/>
      <c r="F107" s="20"/>
      <c r="G107" s="20"/>
      <c r="H107" s="20"/>
      <c r="I107" s="38"/>
    </row>
    <row r="108" spans="1:9" s="2" customFormat="1">
      <c r="A108" s="22"/>
      <c r="B108" s="38"/>
      <c r="C108" s="38"/>
      <c r="D108" s="38"/>
      <c r="E108" s="20"/>
      <c r="F108" s="20"/>
      <c r="G108" s="20"/>
      <c r="H108" s="20"/>
      <c r="I108" s="38"/>
    </row>
    <row r="109" spans="1:9" s="2" customFormat="1">
      <c r="A109" s="22"/>
      <c r="B109" s="38"/>
      <c r="C109" s="38"/>
      <c r="D109" s="38"/>
      <c r="E109" s="20"/>
      <c r="F109" s="20"/>
      <c r="G109" s="20"/>
      <c r="H109" s="20"/>
      <c r="I109" s="38"/>
    </row>
    <row r="110" spans="1:9" s="2" customFormat="1">
      <c r="A110" s="22"/>
      <c r="B110" s="38"/>
      <c r="C110" s="38"/>
      <c r="D110" s="38"/>
      <c r="E110" s="20"/>
      <c r="F110" s="20"/>
      <c r="G110" s="20"/>
      <c r="H110" s="20"/>
      <c r="I110" s="38"/>
    </row>
    <row r="111" spans="1:9" s="2" customFormat="1">
      <c r="A111" s="22"/>
      <c r="B111" s="38"/>
      <c r="C111" s="38"/>
      <c r="D111" s="38"/>
      <c r="E111" s="20"/>
      <c r="F111" s="20"/>
      <c r="G111" s="20"/>
      <c r="H111" s="20"/>
      <c r="I111" s="38"/>
    </row>
    <row r="112" spans="1:9" s="2" customFormat="1">
      <c r="A112" s="22"/>
      <c r="B112" s="38"/>
      <c r="C112" s="38"/>
      <c r="D112" s="38"/>
      <c r="E112" s="20"/>
      <c r="F112" s="20"/>
      <c r="G112" s="20"/>
      <c r="H112" s="20"/>
      <c r="I112" s="38"/>
    </row>
    <row r="113" spans="1:9" s="2" customFormat="1">
      <c r="A113" s="22"/>
      <c r="B113" s="38"/>
      <c r="C113" s="38"/>
      <c r="D113" s="38"/>
      <c r="E113" s="20"/>
      <c r="F113" s="20"/>
      <c r="G113" s="20"/>
      <c r="H113" s="20"/>
      <c r="I113" s="38"/>
    </row>
    <row r="114" spans="1:9" s="2" customFormat="1">
      <c r="A114" s="22"/>
      <c r="B114" s="38"/>
      <c r="C114" s="38"/>
      <c r="D114" s="38"/>
      <c r="E114" s="20"/>
      <c r="F114" s="20"/>
      <c r="G114" s="20"/>
      <c r="H114" s="20"/>
      <c r="I114" s="38"/>
    </row>
    <row r="115" spans="1:9" s="2" customFormat="1">
      <c r="A115" s="22"/>
      <c r="B115" s="38"/>
      <c r="C115" s="38"/>
      <c r="D115" s="38"/>
      <c r="E115" s="20"/>
      <c r="F115" s="20"/>
      <c r="G115" s="20"/>
      <c r="H115" s="20"/>
      <c r="I115" s="38"/>
    </row>
    <row r="116" spans="1:9" s="2" customFormat="1">
      <c r="A116" s="22"/>
      <c r="B116" s="38"/>
      <c r="C116" s="38"/>
      <c r="D116" s="38"/>
      <c r="E116" s="20"/>
      <c r="F116" s="20"/>
      <c r="G116" s="20"/>
      <c r="H116" s="20"/>
      <c r="I116" s="38"/>
    </row>
    <row r="117" spans="1:9" s="2" customFormat="1">
      <c r="A117" s="22"/>
      <c r="B117" s="38"/>
      <c r="C117" s="38"/>
      <c r="D117" s="38"/>
      <c r="E117" s="20"/>
      <c r="F117" s="20"/>
      <c r="G117" s="20"/>
      <c r="H117" s="20"/>
      <c r="I117" s="38"/>
    </row>
    <row r="118" spans="1:9" s="2" customFormat="1">
      <c r="A118" s="22"/>
      <c r="B118" s="38"/>
      <c r="C118" s="38"/>
      <c r="D118" s="38"/>
      <c r="E118" s="20"/>
      <c r="F118" s="20"/>
      <c r="G118" s="20"/>
      <c r="H118" s="20"/>
      <c r="I118" s="38"/>
    </row>
    <row r="119" spans="1:9" s="2" customFormat="1">
      <c r="A119" s="22"/>
      <c r="B119" s="38"/>
      <c r="C119" s="38"/>
      <c r="D119" s="38"/>
      <c r="E119" s="20"/>
      <c r="F119" s="20"/>
      <c r="G119" s="20"/>
      <c r="H119" s="20"/>
      <c r="I119" s="38"/>
    </row>
    <row r="120" spans="1:9" s="2" customFormat="1">
      <c r="A120" s="22"/>
      <c r="B120" s="38"/>
      <c r="C120" s="38"/>
      <c r="D120" s="38"/>
      <c r="E120" s="20"/>
      <c r="F120" s="20"/>
      <c r="G120" s="20"/>
      <c r="H120" s="20"/>
      <c r="I120" s="38"/>
    </row>
    <row r="121" spans="1:9" s="2" customFormat="1">
      <c r="A121" s="22"/>
      <c r="B121" s="38"/>
      <c r="C121" s="38"/>
      <c r="D121" s="38"/>
      <c r="E121" s="20"/>
      <c r="F121" s="20"/>
      <c r="G121" s="20"/>
      <c r="H121" s="20"/>
      <c r="I121" s="38"/>
    </row>
    <row r="122" spans="1:9" s="2" customFormat="1">
      <c r="A122" s="22"/>
      <c r="B122" s="38"/>
      <c r="C122" s="38"/>
      <c r="D122" s="38"/>
      <c r="E122" s="20"/>
      <c r="F122" s="20"/>
      <c r="G122" s="20"/>
      <c r="H122" s="20"/>
      <c r="I122" s="38"/>
    </row>
    <row r="123" spans="1:9" s="2" customFormat="1">
      <c r="A123" s="22"/>
      <c r="B123" s="38"/>
      <c r="C123" s="38"/>
      <c r="D123" s="38"/>
      <c r="E123" s="20"/>
      <c r="F123" s="20"/>
      <c r="G123" s="20"/>
      <c r="H123" s="20"/>
      <c r="I123" s="38"/>
    </row>
    <row r="124" spans="1:9" s="2" customFormat="1">
      <c r="A124" s="22"/>
      <c r="B124" s="38"/>
      <c r="C124" s="38"/>
      <c r="D124" s="38"/>
      <c r="E124" s="20"/>
      <c r="F124" s="20"/>
      <c r="G124" s="20"/>
      <c r="H124" s="20"/>
      <c r="I124" s="38"/>
    </row>
    <row r="125" spans="1:9" s="2" customFormat="1">
      <c r="A125" s="22"/>
      <c r="B125" s="38"/>
      <c r="C125" s="38"/>
      <c r="D125" s="38"/>
      <c r="E125" s="20"/>
      <c r="F125" s="20"/>
      <c r="G125" s="20"/>
      <c r="H125" s="20"/>
      <c r="I125" s="38"/>
    </row>
    <row r="126" spans="1:9" s="2" customFormat="1">
      <c r="A126" s="22"/>
      <c r="B126" s="38"/>
      <c r="C126" s="38"/>
      <c r="D126" s="38"/>
      <c r="E126" s="20"/>
      <c r="F126" s="20"/>
      <c r="G126" s="20"/>
      <c r="H126" s="20"/>
      <c r="I126" s="38"/>
    </row>
    <row r="127" spans="1:9" s="2" customFormat="1">
      <c r="A127" s="22"/>
      <c r="B127" s="38"/>
      <c r="C127" s="38"/>
      <c r="D127" s="38"/>
      <c r="E127" s="20"/>
      <c r="F127" s="20"/>
      <c r="G127" s="20"/>
      <c r="H127" s="20"/>
      <c r="I127" s="38"/>
    </row>
    <row r="128" spans="1:9" s="2" customFormat="1">
      <c r="A128" s="22"/>
      <c r="B128" s="38"/>
      <c r="C128" s="38"/>
      <c r="D128" s="38"/>
      <c r="E128" s="20"/>
      <c r="F128" s="20"/>
      <c r="G128" s="20"/>
      <c r="H128" s="20"/>
      <c r="I128" s="38"/>
    </row>
    <row r="129" spans="1:9" s="2" customFormat="1">
      <c r="A129" s="22"/>
      <c r="B129" s="38"/>
      <c r="C129" s="38"/>
      <c r="D129" s="38"/>
      <c r="E129" s="20"/>
      <c r="F129" s="20"/>
      <c r="G129" s="20"/>
      <c r="H129" s="20"/>
      <c r="I129" s="38"/>
    </row>
    <row r="130" spans="1:9" s="2" customFormat="1">
      <c r="A130" s="22"/>
      <c r="B130" s="38"/>
      <c r="C130" s="38"/>
      <c r="D130" s="38"/>
      <c r="E130" s="20"/>
      <c r="F130" s="20"/>
      <c r="G130" s="20"/>
      <c r="H130" s="20"/>
      <c r="I130" s="38"/>
    </row>
    <row r="131" spans="1:9" s="2" customFormat="1">
      <c r="A131" s="22"/>
      <c r="B131" s="38"/>
      <c r="C131" s="38"/>
      <c r="D131" s="38"/>
      <c r="E131" s="20"/>
      <c r="F131" s="20"/>
      <c r="G131" s="20"/>
      <c r="H131" s="20"/>
      <c r="I131" s="38"/>
    </row>
    <row r="132" spans="1:9" s="2" customFormat="1">
      <c r="A132" s="22"/>
      <c r="B132" s="38"/>
      <c r="C132" s="38"/>
      <c r="D132" s="38"/>
      <c r="E132" s="20"/>
      <c r="F132" s="20"/>
      <c r="G132" s="20"/>
      <c r="H132" s="20"/>
      <c r="I132" s="38"/>
    </row>
    <row r="133" spans="1:9" s="2" customFormat="1">
      <c r="A133" s="22"/>
      <c r="B133" s="38"/>
      <c r="C133" s="38"/>
      <c r="D133" s="38"/>
      <c r="E133" s="20"/>
      <c r="F133" s="20"/>
      <c r="G133" s="20"/>
      <c r="H133" s="20"/>
      <c r="I133" s="38"/>
    </row>
    <row r="134" spans="1:9" s="2" customFormat="1">
      <c r="A134" s="22"/>
      <c r="B134" s="38"/>
      <c r="C134" s="38"/>
      <c r="D134" s="38"/>
      <c r="E134" s="20"/>
      <c r="F134" s="20"/>
      <c r="G134" s="20"/>
      <c r="H134" s="20"/>
      <c r="I134" s="38"/>
    </row>
    <row r="135" spans="1:9" s="2" customFormat="1">
      <c r="A135" s="22"/>
      <c r="B135" s="38"/>
      <c r="C135" s="38"/>
      <c r="D135" s="38"/>
      <c r="E135" s="20"/>
      <c r="F135" s="20"/>
      <c r="G135" s="20"/>
      <c r="H135" s="20"/>
      <c r="I135" s="38"/>
    </row>
    <row r="136" spans="1:9" s="2" customFormat="1">
      <c r="A136" s="22"/>
      <c r="B136" s="38"/>
      <c r="C136" s="38"/>
      <c r="D136" s="38"/>
      <c r="E136" s="20"/>
      <c r="F136" s="20"/>
      <c r="G136" s="20"/>
      <c r="H136" s="20"/>
      <c r="I136" s="38"/>
    </row>
    <row r="137" spans="1:9" s="2" customFormat="1">
      <c r="A137" s="22"/>
      <c r="B137" s="38"/>
      <c r="C137" s="38"/>
      <c r="D137" s="38"/>
      <c r="E137" s="20"/>
      <c r="F137" s="20"/>
      <c r="G137" s="20"/>
      <c r="H137" s="20"/>
      <c r="I137" s="38"/>
    </row>
    <row r="138" spans="1:9" s="2" customFormat="1">
      <c r="A138" s="22"/>
      <c r="B138" s="38"/>
      <c r="C138" s="38"/>
      <c r="D138" s="38"/>
      <c r="E138" s="20"/>
      <c r="F138" s="20"/>
      <c r="G138" s="20"/>
      <c r="H138" s="20"/>
      <c r="I138" s="38"/>
    </row>
    <row r="139" spans="1:9" s="2" customFormat="1">
      <c r="A139" s="22"/>
      <c r="B139" s="38"/>
      <c r="C139" s="38"/>
      <c r="D139" s="38"/>
      <c r="E139" s="20"/>
      <c r="F139" s="20"/>
      <c r="G139" s="20"/>
      <c r="H139" s="20"/>
      <c r="I139" s="38"/>
    </row>
    <row r="140" spans="1:9" s="2" customFormat="1">
      <c r="A140" s="22"/>
      <c r="B140" s="38"/>
      <c r="C140" s="38"/>
      <c r="D140" s="38"/>
      <c r="E140" s="20"/>
      <c r="F140" s="20"/>
      <c r="G140" s="20"/>
      <c r="H140" s="20"/>
      <c r="I140" s="38"/>
    </row>
    <row r="141" spans="1:9" s="2" customFormat="1">
      <c r="A141" s="22"/>
      <c r="B141" s="38"/>
      <c r="C141" s="38"/>
      <c r="D141" s="38"/>
      <c r="E141" s="20"/>
      <c r="F141" s="20"/>
      <c r="G141" s="20"/>
      <c r="H141" s="20"/>
      <c r="I141" s="38"/>
    </row>
    <row r="142" spans="1:9" s="2" customFormat="1">
      <c r="A142" s="22"/>
      <c r="B142" s="38"/>
      <c r="C142" s="38"/>
      <c r="D142" s="38"/>
      <c r="E142" s="20"/>
      <c r="F142" s="20"/>
      <c r="G142" s="20"/>
      <c r="H142" s="20"/>
      <c r="I142" s="38"/>
    </row>
    <row r="143" spans="1:9" s="2" customFormat="1">
      <c r="A143" s="22"/>
      <c r="B143" s="38"/>
      <c r="C143" s="38"/>
      <c r="D143" s="38"/>
      <c r="E143" s="20"/>
      <c r="F143" s="20"/>
      <c r="G143" s="20"/>
      <c r="H143" s="20"/>
      <c r="I143" s="38"/>
    </row>
    <row r="144" spans="1:9" s="2" customFormat="1">
      <c r="A144" s="22"/>
      <c r="B144" s="38"/>
      <c r="C144" s="38"/>
      <c r="D144" s="38"/>
      <c r="E144" s="20"/>
      <c r="F144" s="20"/>
      <c r="G144" s="20"/>
      <c r="H144" s="20"/>
      <c r="I144" s="38"/>
    </row>
    <row r="145" spans="1:9" s="2" customFormat="1">
      <c r="A145" s="22"/>
      <c r="B145" s="38"/>
      <c r="C145" s="38"/>
      <c r="D145" s="38"/>
      <c r="E145" s="20"/>
      <c r="F145" s="20"/>
      <c r="G145" s="20"/>
      <c r="H145" s="20"/>
      <c r="I145" s="38"/>
    </row>
    <row r="146" spans="1:9" s="2" customFormat="1">
      <c r="A146" s="22"/>
      <c r="B146" s="38"/>
      <c r="C146" s="38"/>
      <c r="D146" s="38"/>
      <c r="E146" s="20"/>
      <c r="F146" s="20"/>
      <c r="G146" s="20"/>
      <c r="H146" s="20"/>
      <c r="I146" s="38"/>
    </row>
    <row r="147" spans="1:9" s="2" customFormat="1">
      <c r="A147" s="22"/>
      <c r="B147" s="38"/>
      <c r="C147" s="38"/>
      <c r="D147" s="38"/>
      <c r="E147" s="20"/>
      <c r="F147" s="20"/>
      <c r="G147" s="20"/>
      <c r="H147" s="20"/>
      <c r="I147" s="38"/>
    </row>
    <row r="148" spans="1:9" s="2" customFormat="1">
      <c r="A148" s="22"/>
      <c r="B148" s="38"/>
      <c r="C148" s="38"/>
      <c r="D148" s="38"/>
      <c r="E148" s="20"/>
      <c r="F148" s="20"/>
      <c r="G148" s="20"/>
      <c r="H148" s="20"/>
      <c r="I148" s="38"/>
    </row>
    <row r="149" spans="1:9" s="2" customFormat="1">
      <c r="A149" s="22"/>
      <c r="B149" s="38"/>
      <c r="C149" s="38"/>
      <c r="D149" s="38"/>
      <c r="E149" s="20"/>
      <c r="F149" s="20"/>
      <c r="G149" s="20"/>
      <c r="H149" s="20"/>
      <c r="I149" s="38"/>
    </row>
    <row r="150" spans="1:9" s="2" customFormat="1">
      <c r="A150" s="22"/>
      <c r="B150" s="38"/>
      <c r="C150" s="38"/>
      <c r="D150" s="38"/>
      <c r="E150" s="20"/>
      <c r="F150" s="20"/>
      <c r="G150" s="20"/>
      <c r="H150" s="20"/>
      <c r="I150" s="38"/>
    </row>
    <row r="151" spans="1:9" s="2" customFormat="1">
      <c r="A151" s="22"/>
      <c r="B151" s="38"/>
      <c r="C151" s="38"/>
      <c r="D151" s="38"/>
      <c r="E151" s="20"/>
      <c r="F151" s="20"/>
      <c r="G151" s="20"/>
      <c r="H151" s="20"/>
      <c r="I151" s="38"/>
    </row>
    <row r="152" spans="1:9" s="2" customFormat="1">
      <c r="A152" s="22"/>
      <c r="B152" s="38"/>
      <c r="C152" s="38"/>
      <c r="D152" s="38"/>
      <c r="E152" s="20"/>
      <c r="F152" s="20"/>
      <c r="G152" s="20"/>
      <c r="H152" s="20"/>
      <c r="I152" s="38"/>
    </row>
    <row r="153" spans="1:9" s="2" customFormat="1">
      <c r="A153" s="22"/>
      <c r="B153" s="38"/>
      <c r="C153" s="38"/>
      <c r="D153" s="38"/>
      <c r="E153" s="20"/>
      <c r="F153" s="20"/>
      <c r="G153" s="20"/>
      <c r="H153" s="20"/>
      <c r="I153" s="38"/>
    </row>
    <row r="154" spans="1:9" s="2" customFormat="1">
      <c r="A154" s="22"/>
      <c r="B154" s="38"/>
      <c r="C154" s="38"/>
      <c r="D154" s="38"/>
      <c r="E154" s="20"/>
      <c r="F154" s="20"/>
      <c r="G154" s="20"/>
      <c r="H154" s="20"/>
      <c r="I154" s="38"/>
    </row>
    <row r="155" spans="1:9" s="2" customFormat="1">
      <c r="A155" s="22"/>
      <c r="B155" s="38"/>
      <c r="C155" s="38"/>
      <c r="D155" s="38"/>
      <c r="E155" s="20"/>
      <c r="F155" s="20"/>
      <c r="G155" s="20"/>
      <c r="H155" s="20"/>
      <c r="I155" s="38"/>
    </row>
    <row r="156" spans="1:9" s="2" customFormat="1">
      <c r="A156" s="22"/>
      <c r="B156" s="38"/>
      <c r="C156" s="38"/>
      <c r="D156" s="38"/>
      <c r="E156" s="20"/>
      <c r="F156" s="20"/>
      <c r="G156" s="20"/>
      <c r="H156" s="20"/>
      <c r="I156" s="38"/>
    </row>
    <row r="157" spans="1:9" s="2" customFormat="1">
      <c r="A157" s="22"/>
      <c r="B157" s="38"/>
      <c r="C157" s="38"/>
      <c r="D157" s="38"/>
      <c r="E157" s="20"/>
      <c r="F157" s="20"/>
      <c r="G157" s="20"/>
      <c r="H157" s="20"/>
      <c r="I157" s="38"/>
    </row>
    <row r="158" spans="1:9" s="2" customFormat="1">
      <c r="A158" s="22"/>
      <c r="B158" s="38"/>
      <c r="C158" s="38"/>
      <c r="D158" s="38"/>
      <c r="E158" s="20"/>
      <c r="F158" s="20"/>
      <c r="G158" s="20"/>
      <c r="H158" s="20"/>
      <c r="I158" s="38"/>
    </row>
    <row r="159" spans="1:9" s="2" customFormat="1">
      <c r="A159" s="22"/>
      <c r="B159" s="38"/>
      <c r="C159" s="38"/>
      <c r="D159" s="38"/>
      <c r="E159" s="20"/>
      <c r="F159" s="20"/>
      <c r="G159" s="20"/>
      <c r="H159" s="20"/>
      <c r="I159" s="38"/>
    </row>
    <row r="160" spans="1:9" s="2" customFormat="1">
      <c r="A160" s="22"/>
      <c r="B160" s="38"/>
      <c r="C160" s="38"/>
      <c r="D160" s="38"/>
      <c r="E160" s="20"/>
      <c r="F160" s="20"/>
      <c r="G160" s="20"/>
      <c r="H160" s="20"/>
      <c r="I160" s="38"/>
    </row>
    <row r="161" spans="1:9" s="2" customFormat="1">
      <c r="A161" s="22"/>
      <c r="B161" s="38"/>
      <c r="C161" s="38"/>
      <c r="D161" s="38"/>
      <c r="E161" s="20"/>
      <c r="F161" s="20"/>
      <c r="G161" s="20"/>
      <c r="H161" s="20"/>
      <c r="I161" s="38"/>
    </row>
    <row r="162" spans="1:9" s="2" customFormat="1">
      <c r="A162" s="22"/>
      <c r="B162" s="38"/>
      <c r="C162" s="38"/>
      <c r="D162" s="38"/>
      <c r="E162" s="20"/>
      <c r="F162" s="20"/>
      <c r="G162" s="20"/>
      <c r="H162" s="20"/>
      <c r="I162" s="38"/>
    </row>
    <row r="163" spans="1:9" s="2" customFormat="1">
      <c r="A163" s="22"/>
      <c r="B163" s="38"/>
      <c r="C163" s="38"/>
      <c r="D163" s="38"/>
      <c r="E163" s="20"/>
      <c r="F163" s="20"/>
      <c r="G163" s="20"/>
      <c r="H163" s="20"/>
      <c r="I163" s="38"/>
    </row>
    <row r="164" spans="1:9" s="2" customFormat="1">
      <c r="A164" s="22"/>
      <c r="B164" s="32"/>
      <c r="C164" s="32"/>
      <c r="D164" s="32"/>
      <c r="E164" s="33"/>
      <c r="F164" s="20"/>
      <c r="G164" s="20"/>
      <c r="H164" s="20"/>
    </row>
    <row r="165" spans="1:9" s="2" customFormat="1">
      <c r="A165" s="22"/>
      <c r="B165" s="32"/>
      <c r="C165" s="32"/>
      <c r="D165" s="32"/>
      <c r="E165" s="33"/>
      <c r="F165" s="20"/>
      <c r="G165" s="20"/>
      <c r="H165" s="20"/>
    </row>
    <row r="166" spans="1:9" s="2" customFormat="1">
      <c r="A166" s="22"/>
      <c r="B166" s="32"/>
      <c r="C166" s="32"/>
      <c r="D166" s="32"/>
      <c r="E166" s="33"/>
      <c r="F166" s="20"/>
      <c r="G166" s="20"/>
      <c r="H166" s="20"/>
    </row>
    <row r="167" spans="1:9" s="2" customFormat="1">
      <c r="A167" s="22"/>
      <c r="B167" s="32"/>
      <c r="C167" s="32"/>
      <c r="D167" s="32"/>
      <c r="E167" s="33"/>
      <c r="F167" s="20"/>
      <c r="G167" s="20"/>
      <c r="H167" s="20"/>
    </row>
    <row r="168" spans="1:9" s="2" customFormat="1">
      <c r="A168" s="22"/>
      <c r="B168" s="32"/>
      <c r="C168" s="32"/>
      <c r="D168" s="32"/>
      <c r="E168" s="33"/>
      <c r="F168" s="20"/>
      <c r="G168" s="20"/>
      <c r="H168" s="20"/>
    </row>
    <row r="169" spans="1:9" s="2" customFormat="1">
      <c r="A169" s="22"/>
      <c r="B169" s="32"/>
      <c r="C169" s="32"/>
      <c r="D169" s="32"/>
      <c r="E169" s="33"/>
      <c r="F169" s="20"/>
      <c r="G169" s="20"/>
      <c r="H169" s="20"/>
    </row>
    <row r="170" spans="1:9" s="2" customFormat="1">
      <c r="A170" s="22"/>
      <c r="B170" s="32"/>
      <c r="C170" s="32"/>
      <c r="D170" s="32"/>
      <c r="E170" s="33"/>
      <c r="F170" s="20"/>
      <c r="G170" s="20"/>
      <c r="H170" s="20"/>
    </row>
    <row r="171" spans="1:9" s="2" customFormat="1">
      <c r="A171" s="22"/>
      <c r="B171" s="32"/>
      <c r="C171" s="32"/>
      <c r="D171" s="32"/>
      <c r="E171" s="33"/>
      <c r="F171" s="20"/>
      <c r="G171" s="20"/>
      <c r="H171" s="20"/>
    </row>
    <row r="172" spans="1:9" s="2" customFormat="1">
      <c r="A172" s="22"/>
      <c r="B172" s="32"/>
      <c r="C172" s="32"/>
      <c r="D172" s="32"/>
      <c r="E172" s="33"/>
      <c r="F172" s="20"/>
      <c r="G172" s="20"/>
      <c r="H172" s="20"/>
    </row>
    <row r="173" spans="1:9" s="2" customFormat="1">
      <c r="A173" s="22"/>
      <c r="B173" s="32"/>
      <c r="C173" s="32"/>
      <c r="D173" s="32"/>
      <c r="E173" s="33"/>
      <c r="F173" s="20"/>
      <c r="G173" s="20"/>
      <c r="H173" s="20"/>
    </row>
    <row r="174" spans="1:9" s="2" customFormat="1">
      <c r="A174" s="22"/>
      <c r="B174" s="32"/>
      <c r="C174" s="32"/>
      <c r="D174" s="32"/>
      <c r="E174" s="33"/>
      <c r="F174" s="20"/>
      <c r="G174" s="20"/>
      <c r="H174" s="20"/>
    </row>
    <row r="175" spans="1:9" s="2" customFormat="1">
      <c r="A175" s="22"/>
      <c r="B175" s="32"/>
      <c r="C175" s="32"/>
      <c r="D175" s="32"/>
      <c r="E175" s="33"/>
      <c r="F175" s="20"/>
      <c r="G175" s="20"/>
      <c r="H175" s="20"/>
    </row>
    <row r="176" spans="1:9" s="2" customFormat="1">
      <c r="A176" s="22"/>
      <c r="B176" s="32"/>
      <c r="C176" s="32"/>
      <c r="D176" s="32"/>
      <c r="E176" s="33"/>
      <c r="F176" s="20"/>
      <c r="G176" s="20"/>
      <c r="H176" s="20"/>
    </row>
    <row r="177" spans="1:8" s="2" customFormat="1">
      <c r="A177" s="22"/>
      <c r="B177" s="32"/>
      <c r="C177" s="32"/>
      <c r="D177" s="32"/>
      <c r="E177" s="33"/>
      <c r="F177" s="20"/>
      <c r="G177" s="20"/>
      <c r="H177" s="20"/>
    </row>
    <row r="178" spans="1:8" s="2" customFormat="1">
      <c r="A178" s="22"/>
      <c r="B178" s="32"/>
      <c r="C178" s="32"/>
      <c r="D178" s="32"/>
      <c r="E178" s="33"/>
      <c r="F178" s="20"/>
      <c r="G178" s="20"/>
      <c r="H178" s="20"/>
    </row>
    <row r="179" spans="1:8" s="2" customFormat="1">
      <c r="A179" s="3"/>
      <c r="E179" s="34"/>
      <c r="F179" s="14"/>
      <c r="G179" s="1"/>
      <c r="H179" s="1"/>
    </row>
    <row r="180" spans="1:8" s="2" customFormat="1">
      <c r="A180" s="3"/>
      <c r="E180" s="34"/>
      <c r="F180" s="14"/>
      <c r="G180" s="1"/>
      <c r="H180" s="1"/>
    </row>
    <row r="181" spans="1:8" s="2" customFormat="1">
      <c r="A181" s="3"/>
      <c r="E181" s="34"/>
      <c r="F181" s="14"/>
      <c r="G181" s="1"/>
      <c r="H181" s="1"/>
    </row>
    <row r="182" spans="1:8" s="2" customFormat="1">
      <c r="A182" s="3"/>
      <c r="E182" s="34"/>
      <c r="F182" s="14"/>
      <c r="G182" s="1"/>
      <c r="H182" s="1"/>
    </row>
    <row r="183" spans="1:8" s="2" customFormat="1">
      <c r="A183" s="3"/>
      <c r="E183" s="34"/>
      <c r="F183" s="14"/>
      <c r="G183" s="1"/>
      <c r="H183" s="1"/>
    </row>
    <row r="184" spans="1:8" s="2" customFormat="1">
      <c r="A184" s="3"/>
      <c r="E184" s="34"/>
      <c r="F184" s="14"/>
      <c r="G184" s="1"/>
      <c r="H184" s="1"/>
    </row>
    <row r="185" spans="1:8" s="2" customFormat="1">
      <c r="A185" s="3"/>
      <c r="E185" s="34"/>
      <c r="F185" s="14"/>
      <c r="G185" s="1"/>
      <c r="H185" s="1"/>
    </row>
    <row r="186" spans="1:8" s="2" customFormat="1">
      <c r="A186" s="3"/>
      <c r="E186" s="34"/>
      <c r="F186" s="14"/>
      <c r="G186" s="1"/>
      <c r="H186" s="1"/>
    </row>
    <row r="187" spans="1:8" s="2" customFormat="1">
      <c r="A187" s="3"/>
      <c r="E187" s="34"/>
      <c r="F187" s="14"/>
      <c r="G187" s="1"/>
      <c r="H187" s="1"/>
    </row>
    <row r="188" spans="1:8" s="2" customFormat="1">
      <c r="A188" s="3"/>
      <c r="E188" s="34"/>
      <c r="F188" s="14"/>
      <c r="G188" s="1"/>
      <c r="H188" s="1"/>
    </row>
    <row r="189" spans="1:8" s="2" customFormat="1">
      <c r="A189" s="3"/>
      <c r="E189" s="34"/>
      <c r="F189" s="14"/>
      <c r="G189" s="1"/>
      <c r="H189" s="1"/>
    </row>
    <row r="190" spans="1:8" s="2" customFormat="1">
      <c r="A190" s="3"/>
      <c r="E190" s="34"/>
      <c r="F190" s="14"/>
      <c r="G190" s="1"/>
      <c r="H190" s="1"/>
    </row>
    <row r="191" spans="1:8" s="2" customFormat="1">
      <c r="A191" s="3"/>
      <c r="E191" s="34"/>
      <c r="F191" s="14"/>
      <c r="G191" s="1"/>
      <c r="H191" s="1"/>
    </row>
    <row r="192" spans="1:8" s="2" customFormat="1">
      <c r="A192" s="3"/>
      <c r="E192" s="34"/>
      <c r="F192" s="14"/>
      <c r="G192" s="1"/>
      <c r="H192" s="1"/>
    </row>
    <row r="193" spans="1:8" s="2" customFormat="1">
      <c r="A193" s="3"/>
      <c r="E193" s="34"/>
      <c r="F193" s="14"/>
      <c r="G193" s="1"/>
      <c r="H193" s="1"/>
    </row>
    <row r="194" spans="1:8" s="2" customFormat="1">
      <c r="A194" s="3"/>
      <c r="E194" s="34"/>
      <c r="F194" s="14"/>
      <c r="G194" s="1"/>
      <c r="H194" s="1"/>
    </row>
    <row r="195" spans="1:8" s="2" customFormat="1">
      <c r="A195" s="3"/>
      <c r="E195" s="34"/>
      <c r="F195" s="14"/>
      <c r="G195" s="1"/>
      <c r="H195" s="1"/>
    </row>
    <row r="196" spans="1:8" s="2" customFormat="1">
      <c r="A196" s="3"/>
      <c r="E196" s="34"/>
      <c r="F196" s="14"/>
      <c r="G196" s="1"/>
      <c r="H196" s="1"/>
    </row>
    <row r="197" spans="1:8" s="2" customFormat="1">
      <c r="A197" s="3"/>
      <c r="E197" s="34"/>
      <c r="F197" s="14"/>
      <c r="G197" s="1"/>
      <c r="H197" s="1"/>
    </row>
    <row r="198" spans="1:8" s="2" customFormat="1">
      <c r="A198" s="3"/>
      <c r="E198" s="34"/>
      <c r="F198" s="14"/>
      <c r="G198" s="1"/>
      <c r="H198" s="1"/>
    </row>
    <row r="199" spans="1:8" s="2" customFormat="1">
      <c r="A199" s="3"/>
      <c r="E199" s="34"/>
      <c r="F199" s="14"/>
      <c r="G199" s="1"/>
      <c r="H199" s="1"/>
    </row>
    <row r="200" spans="1:8" s="2" customFormat="1">
      <c r="A200" s="3"/>
      <c r="E200" s="34"/>
      <c r="F200" s="14"/>
      <c r="G200" s="1"/>
      <c r="H200" s="1"/>
    </row>
    <row r="201" spans="1:8" s="2" customFormat="1">
      <c r="A201" s="3"/>
      <c r="E201" s="34"/>
      <c r="F201" s="14"/>
      <c r="G201" s="1"/>
      <c r="H201" s="1"/>
    </row>
    <row r="202" spans="1:8" s="2" customFormat="1">
      <c r="A202" s="3"/>
      <c r="E202" s="34"/>
      <c r="F202" s="14"/>
      <c r="G202" s="1"/>
      <c r="H202" s="1"/>
    </row>
    <row r="203" spans="1:8" s="2" customFormat="1">
      <c r="A203" s="3"/>
      <c r="E203" s="34"/>
      <c r="F203" s="14"/>
      <c r="G203" s="1"/>
      <c r="H203" s="1"/>
    </row>
    <row r="204" spans="1:8" s="2" customFormat="1">
      <c r="A204" s="3"/>
      <c r="E204" s="34"/>
      <c r="F204" s="14"/>
      <c r="G204" s="1"/>
      <c r="H204" s="1"/>
    </row>
    <row r="205" spans="1:8" s="2" customFormat="1">
      <c r="A205" s="3"/>
      <c r="E205" s="34"/>
      <c r="F205" s="14"/>
      <c r="G205" s="1"/>
      <c r="H205" s="1"/>
    </row>
    <row r="206" spans="1:8" s="2" customFormat="1">
      <c r="A206" s="3"/>
      <c r="E206" s="34"/>
      <c r="F206" s="14"/>
      <c r="G206" s="1"/>
      <c r="H206" s="1"/>
    </row>
    <row r="207" spans="1:8" s="2" customFormat="1">
      <c r="A207" s="3"/>
      <c r="E207" s="34"/>
      <c r="F207" s="14"/>
      <c r="G207" s="1"/>
      <c r="H207" s="1"/>
    </row>
    <row r="208" spans="1:8" s="2" customFormat="1">
      <c r="A208" s="3"/>
      <c r="E208" s="34"/>
      <c r="F208" s="14"/>
      <c r="G208" s="1"/>
      <c r="H208" s="1"/>
    </row>
    <row r="209" spans="1:8" s="2" customFormat="1">
      <c r="A209" s="3"/>
      <c r="E209" s="34"/>
      <c r="F209" s="14"/>
      <c r="G209" s="1"/>
      <c r="H209" s="1"/>
    </row>
    <row r="210" spans="1:8" s="2" customFormat="1">
      <c r="A210" s="3"/>
      <c r="E210" s="34"/>
      <c r="F210" s="14"/>
      <c r="G210" s="1"/>
      <c r="H210" s="1"/>
    </row>
    <row r="211" spans="1:8" s="2" customFormat="1">
      <c r="A211" s="3"/>
      <c r="E211" s="34"/>
      <c r="F211" s="14"/>
      <c r="G211" s="1"/>
      <c r="H211" s="1"/>
    </row>
    <row r="212" spans="1:8" s="2" customFormat="1">
      <c r="A212" s="3"/>
      <c r="E212" s="34"/>
      <c r="F212" s="14"/>
      <c r="G212" s="1"/>
      <c r="H212" s="1"/>
    </row>
    <row r="213" spans="1:8" s="2" customFormat="1">
      <c r="A213" s="3"/>
      <c r="E213" s="34"/>
      <c r="F213" s="14"/>
      <c r="G213" s="1"/>
      <c r="H213" s="1"/>
    </row>
    <row r="214" spans="1:8" s="2" customFormat="1">
      <c r="A214" s="3"/>
      <c r="E214" s="34"/>
      <c r="F214" s="14"/>
      <c r="G214" s="1"/>
      <c r="H214" s="1"/>
    </row>
    <row r="215" spans="1:8" s="2" customFormat="1">
      <c r="A215" s="3"/>
      <c r="E215" s="34"/>
      <c r="F215" s="14"/>
      <c r="G215" s="1"/>
      <c r="H215" s="1"/>
    </row>
    <row r="216" spans="1:8" s="2" customFormat="1">
      <c r="A216" s="3"/>
      <c r="E216" s="34"/>
      <c r="F216" s="14"/>
      <c r="G216" s="1"/>
      <c r="H216" s="1"/>
    </row>
    <row r="217" spans="1:8" s="2" customFormat="1">
      <c r="A217" s="3"/>
      <c r="E217" s="34"/>
      <c r="F217" s="14"/>
      <c r="G217" s="1"/>
      <c r="H217" s="1"/>
    </row>
    <row r="218" spans="1:8" s="2" customFormat="1">
      <c r="A218" s="3"/>
      <c r="E218" s="34"/>
      <c r="F218" s="14"/>
      <c r="G218" s="1"/>
      <c r="H218" s="1"/>
    </row>
    <row r="219" spans="1:8" s="2" customFormat="1">
      <c r="A219" s="3"/>
      <c r="E219" s="34"/>
      <c r="F219" s="14"/>
      <c r="G219" s="1"/>
      <c r="H219" s="1"/>
    </row>
    <row r="220" spans="1:8" s="2" customFormat="1">
      <c r="A220" s="3"/>
      <c r="E220" s="34"/>
      <c r="F220" s="14"/>
      <c r="G220" s="1"/>
      <c r="H220" s="1"/>
    </row>
    <row r="221" spans="1:8" s="2" customFormat="1">
      <c r="A221" s="3"/>
      <c r="E221" s="34"/>
      <c r="F221" s="14"/>
      <c r="G221" s="1"/>
      <c r="H221" s="1"/>
    </row>
    <row r="222" spans="1:8" s="2" customFormat="1">
      <c r="A222" s="3"/>
      <c r="E222" s="34"/>
      <c r="F222" s="14"/>
      <c r="G222" s="1"/>
      <c r="H222" s="1"/>
    </row>
    <row r="223" spans="1:8" s="2" customFormat="1">
      <c r="A223" s="3"/>
      <c r="E223" s="34"/>
      <c r="F223" s="14"/>
      <c r="G223" s="1"/>
      <c r="H223" s="1"/>
    </row>
    <row r="224" spans="1:8" s="2" customFormat="1">
      <c r="A224" s="3"/>
      <c r="E224" s="34"/>
      <c r="F224" s="14"/>
      <c r="G224" s="1"/>
      <c r="H224" s="1"/>
    </row>
    <row r="225" spans="1:8" s="2" customFormat="1">
      <c r="A225" s="3"/>
      <c r="E225" s="34"/>
      <c r="F225" s="14"/>
      <c r="G225" s="1"/>
      <c r="H225" s="1"/>
    </row>
    <row r="226" spans="1:8" s="2" customFormat="1">
      <c r="A226" s="3"/>
      <c r="E226" s="34"/>
      <c r="F226" s="14"/>
      <c r="G226" s="1"/>
      <c r="H226" s="1"/>
    </row>
    <row r="227" spans="1:8" s="2" customFormat="1">
      <c r="A227" s="3"/>
      <c r="E227" s="34"/>
      <c r="F227" s="14"/>
      <c r="G227" s="1"/>
      <c r="H227" s="1"/>
    </row>
    <row r="228" spans="1:8" s="2" customFormat="1">
      <c r="A228" s="3"/>
      <c r="E228" s="34"/>
      <c r="F228" s="14"/>
      <c r="G228" s="1"/>
      <c r="H228" s="1"/>
    </row>
    <row r="229" spans="1:8" s="2" customFormat="1">
      <c r="A229" s="3"/>
      <c r="E229" s="34"/>
      <c r="F229" s="14"/>
      <c r="G229" s="1"/>
      <c r="H229" s="1"/>
    </row>
    <row r="230" spans="1:8" s="2" customFormat="1">
      <c r="A230" s="3"/>
      <c r="E230" s="34"/>
      <c r="F230" s="14"/>
      <c r="G230" s="1"/>
      <c r="H230" s="1"/>
    </row>
    <row r="231" spans="1:8" s="2" customFormat="1">
      <c r="A231" s="3"/>
      <c r="E231" s="34"/>
      <c r="F231" s="14"/>
      <c r="G231" s="1"/>
      <c r="H231" s="1"/>
    </row>
    <row r="232" spans="1:8" s="2" customFormat="1">
      <c r="A232" s="3"/>
      <c r="E232" s="34"/>
      <c r="F232" s="14"/>
      <c r="G232" s="1"/>
      <c r="H232" s="1"/>
    </row>
    <row r="233" spans="1:8" s="2" customFormat="1">
      <c r="A233" s="3"/>
      <c r="E233" s="34"/>
      <c r="F233" s="14"/>
      <c r="G233" s="1"/>
      <c r="H233" s="1"/>
    </row>
    <row r="234" spans="1:8" s="2" customFormat="1">
      <c r="A234" s="3"/>
      <c r="E234" s="34"/>
      <c r="F234" s="14"/>
      <c r="G234" s="1"/>
      <c r="H234" s="1"/>
    </row>
    <row r="235" spans="1:8" s="2" customFormat="1">
      <c r="A235" s="3"/>
      <c r="E235" s="34"/>
      <c r="F235" s="14"/>
      <c r="G235" s="1"/>
      <c r="H235" s="1"/>
    </row>
    <row r="236" spans="1:8" s="2" customFormat="1">
      <c r="A236" s="3"/>
      <c r="E236" s="34"/>
      <c r="F236" s="14"/>
      <c r="G236" s="1"/>
      <c r="H236" s="1"/>
    </row>
    <row r="237" spans="1:8" s="2" customFormat="1">
      <c r="A237" s="3"/>
      <c r="E237" s="34"/>
      <c r="F237" s="14"/>
      <c r="G237" s="1"/>
      <c r="H237" s="1"/>
    </row>
    <row r="238" spans="1:8" s="2" customFormat="1">
      <c r="A238" s="3"/>
      <c r="E238" s="34"/>
      <c r="F238" s="14"/>
      <c r="G238" s="1"/>
      <c r="H238" s="1"/>
    </row>
    <row r="239" spans="1:8" s="2" customFormat="1">
      <c r="A239" s="3"/>
      <c r="E239" s="34"/>
      <c r="F239" s="14"/>
      <c r="G239" s="1"/>
      <c r="H239" s="1"/>
    </row>
    <row r="240" spans="1:8" s="2" customFormat="1">
      <c r="A240" s="3"/>
      <c r="E240" s="34"/>
      <c r="F240" s="14"/>
      <c r="G240" s="1"/>
      <c r="H240" s="1"/>
    </row>
    <row r="241" spans="1:8" s="2" customFormat="1">
      <c r="A241" s="3"/>
      <c r="E241" s="34"/>
      <c r="F241" s="14"/>
      <c r="G241" s="1"/>
      <c r="H241" s="1"/>
    </row>
    <row r="242" spans="1:8" s="2" customFormat="1">
      <c r="A242" s="3"/>
      <c r="E242" s="34"/>
      <c r="F242" s="14"/>
      <c r="G242" s="1"/>
      <c r="H242" s="1"/>
    </row>
    <row r="243" spans="1:8" s="2" customFormat="1">
      <c r="A243" s="3"/>
      <c r="E243" s="34"/>
      <c r="F243" s="14"/>
      <c r="G243" s="1"/>
      <c r="H243" s="1"/>
    </row>
    <row r="244" spans="1:8" s="2" customFormat="1">
      <c r="A244" s="3"/>
      <c r="E244" s="34"/>
      <c r="F244" s="14"/>
      <c r="G244" s="1"/>
      <c r="H244" s="1"/>
    </row>
    <row r="245" spans="1:8" s="2" customFormat="1">
      <c r="A245" s="3"/>
      <c r="E245" s="34"/>
      <c r="F245" s="14"/>
      <c r="G245" s="1"/>
      <c r="H245" s="1"/>
    </row>
    <row r="246" spans="1:8" s="2" customFormat="1">
      <c r="A246" s="3"/>
      <c r="E246" s="34"/>
      <c r="F246" s="14"/>
      <c r="G246" s="1"/>
      <c r="H246" s="1"/>
    </row>
    <row r="247" spans="1:8" s="2" customFormat="1">
      <c r="A247" s="3"/>
      <c r="E247" s="34"/>
      <c r="F247" s="14"/>
      <c r="G247" s="1"/>
      <c r="H247" s="1"/>
    </row>
    <row r="248" spans="1:8" s="2" customFormat="1">
      <c r="A248" s="3"/>
      <c r="E248" s="34"/>
      <c r="F248" s="14"/>
      <c r="G248" s="1"/>
      <c r="H248" s="1"/>
    </row>
    <row r="249" spans="1:8" s="2" customFormat="1">
      <c r="A249" s="3"/>
      <c r="E249" s="34"/>
      <c r="F249" s="14"/>
      <c r="G249" s="1"/>
      <c r="H249" s="1"/>
    </row>
    <row r="250" spans="1:8" s="2" customFormat="1">
      <c r="A250" s="3"/>
      <c r="E250" s="34"/>
      <c r="F250" s="14"/>
      <c r="G250" s="1"/>
      <c r="H250" s="1"/>
    </row>
    <row r="251" spans="1:8" s="2" customFormat="1">
      <c r="A251" s="3"/>
      <c r="E251" s="34"/>
      <c r="F251" s="14"/>
      <c r="G251" s="1"/>
      <c r="H251" s="1"/>
    </row>
  </sheetData>
  <mergeCells count="19"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C100:D100"/>
    <mergeCell ref="C99:D99"/>
    <mergeCell ref="A78:H78"/>
    <mergeCell ref="F99:H99"/>
    <mergeCell ref="F100:H100"/>
    <mergeCell ref="A79:A80"/>
    <mergeCell ref="B79:B80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2024-05-27T13:01:47Z</cp:lastPrinted>
  <dcterms:created xsi:type="dcterms:W3CDTF">2003-03-13T16:00:22Z</dcterms:created>
  <dcterms:modified xsi:type="dcterms:W3CDTF">2024-07-05T07:22:06Z</dcterms:modified>
</cp:coreProperties>
</file>